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V:\Water &amp; Power\Water and Power Shared\_Admin\Templates\"/>
    </mc:Choice>
  </mc:AlternateContent>
  <xr:revisionPtr revIDLastSave="0" documentId="8_{6019FBDC-83F7-4E90-94CE-BB6E442AF235}" xr6:coauthVersionLast="47" xr6:coauthVersionMax="47" xr10:uidLastSave="{00000000-0000-0000-0000-000000000000}"/>
  <bookViews>
    <workbookView xWindow="28680" yWindow="-120" windowWidth="29040" windowHeight="15840" xr2:uid="{00000000-000D-0000-FFFF-FFFF00000000}"/>
  </bookViews>
  <sheets>
    <sheet name="Water Meter Justification" sheetId="3" r:id="rId1"/>
    <sheet name="Prior Draft Letter" sheetId="1" state="hidden" r:id="rId2"/>
    <sheet name="Table E103.3(3)" sheetId="2" state="hidden" r:id="rId3"/>
  </sheets>
  <externalReferences>
    <externalReference r:id="rId4"/>
    <externalReference r:id="rId5"/>
  </externalReferences>
  <definedNames>
    <definedName name="CurrentYearYYYY">'[1]2020 Fees'!$F$1</definedName>
    <definedName name="CWF_0.75">'[1]2020 Fees'!$E$63</definedName>
    <definedName name="CWF_1.00">'[1]2020 Fees'!$E$64</definedName>
    <definedName name="CWF_1.50">'[1]2020 Fees'!$E$65</definedName>
    <definedName name="CWF_2.00">'[1]2020 Fees'!$E$66</definedName>
    <definedName name="CWF_3.00">'[1]2020 Fees'!$E$67</definedName>
    <definedName name="CWF_4.00">'[1]2020 Fees'!$E$68</definedName>
    <definedName name="CWF_Above4.00">'[1]2020 Fees'!$E$69</definedName>
    <definedName name="FireHydrantFlowTest">'[1]2020 Fees'!$F$77</definedName>
    <definedName name="FTPIF">'[1]2020 Fees'!$F$250</definedName>
    <definedName name="HiddenValleyMonthly">'[1]2020 Fees'!$F$84</definedName>
    <definedName name="Hydrant_DailyRent">'[1]2020 Fees'!$E$93</definedName>
    <definedName name="Hydrant_Install">'[1]2020 Fees'!$E$94</definedName>
    <definedName name="Hydrant_WaterUse">'[1]2020 Fees'!$E$97</definedName>
    <definedName name="Meter_0.75">'[1]2020 Fees'!$E$146</definedName>
    <definedName name="Meter_1.00">'[1]2020 Fees'!$E$147</definedName>
    <definedName name="Meter_Inspect">'[1]2020 Fees'!$E$150</definedName>
    <definedName name="Meter_Install">'[1]2020 Fees'!$E$149</definedName>
    <definedName name="NWBothDistricts">'[1]2020 Fees'!$F$270</definedName>
    <definedName name="NWOneDistrict">'[1]2020 Fees'!$F$269</definedName>
    <definedName name="_xlnm.Print_Area" localSheetId="1">'Prior Draft Letter'!$A$1:$H$59</definedName>
    <definedName name="_xlnm.Print_Area" localSheetId="0">'Water Meter Justification'!$A$1:$I$53</definedName>
    <definedName name="RecordFee1stPg">'[1]2020 Fees'!$E$264</definedName>
    <definedName name="RecordFeeAllOtherPgs">'[1]2020 Fees'!$E$265</definedName>
    <definedName name="RecordFeeERecord">'[1]2020 Fees'!$E$266</definedName>
    <definedName name="RWDF_0.75Tap">'[1]2020 Fees'!$E$202</definedName>
    <definedName name="RWDF_1.00Tap">'[1]2020 Fees'!$E$203</definedName>
    <definedName name="RWDF_1.50Tap">'[1]2020 Fees'!$E$204</definedName>
    <definedName name="RWDF_2.00IrrTap">'[1]2020 Fees'!$E$205</definedName>
    <definedName name="RWDF_3.00IrrTap">'[1]2020 Fees'!$E$206</definedName>
    <definedName name="RWDF_AttachedSingle">'[1]2020 Fees'!$E$197</definedName>
    <definedName name="RWDF_DetachedSingle">'[1]2020 Fees'!$E$196</definedName>
    <definedName name="RWDF_Multi25orMore">'[1]2020 Fees'!$E$199</definedName>
    <definedName name="RWDF_Multi2to24">'[1]2020 Fees'!$E$198</definedName>
    <definedName name="W_0.75Tap">'[1]2020 Fees'!$E$160</definedName>
    <definedName name="W_1.00Tap">'[1]2020 Fees'!$E$161</definedName>
    <definedName name="W_1.50Tap">'[1]2020 Fees'!$E$162</definedName>
    <definedName name="W_2.00Tap">'[1]2020 Fees'!$E$163</definedName>
    <definedName name="W_Above2.00Tap">'[1]2020 Fees'!$E$164</definedName>
    <definedName name="WastewaterBase_Com_Inside">'[2]All Rates Charges &amp; Fees'!$G$216</definedName>
    <definedName name="WastewaterBase_Com_Outside">'[2]All Rates Charges &amp; Fees'!$G$224</definedName>
    <definedName name="WastewaterBase_MultiFam_Inside">'[2]All Rates Charges &amp; Fees'!$G$215</definedName>
    <definedName name="WastewaterBase_MultiFam_Outside">'[2]All Rates Charges &amp; Fees'!$G$223</definedName>
    <definedName name="WastewaterBase_SingleFam_Inside">'[2]All Rates Charges &amp; Fees'!$G$214</definedName>
    <definedName name="WastewaterBase_SingleFam_Outside">'[2]All Rates Charges &amp; Fees'!$G$222</definedName>
    <definedName name="WastewaterVolumeCharge_Com_Inside">'[2]All Rates Charges &amp; Fees'!$G$231</definedName>
    <definedName name="WastewaterVolumeCharge_Com_Outside">'[2]All Rates Charges &amp; Fees'!$G$242</definedName>
    <definedName name="WastewaterVolumeCharge_MultiFam_Inside">'[2]All Rates Charges &amp; Fees'!$G$230</definedName>
    <definedName name="WastewaterVolumeCharge_MultiFam_Outside">'[2]All Rates Charges &amp; Fees'!$G$241</definedName>
    <definedName name="WastewaterVolumeCharge_SingleFam_Inside">'[2]All Rates Charges &amp; Fees'!$G$229</definedName>
    <definedName name="WastewaterVolumeCharge_SingleFam_Outside">'[2]All Rates Charges &amp; Fees'!$G$240</definedName>
    <definedName name="WR_Above1500sf" localSheetId="0">'[1]2020 Fees'!#REF!</definedName>
    <definedName name="WR_Above1500sf">'[1]2020 Fees'!#REF!</definedName>
    <definedName name="WR_CIL">'[1]2020 Fees'!$E$99</definedName>
    <definedName name="WR_HydrozoneHighAF">'[1]2020 Fees'!$F$127</definedName>
    <definedName name="WR_HydrozoneHighMaxGal">'[1]2020 Fees'!$E$127</definedName>
    <definedName name="WR_HydrozoneLowAF">'[1]2020 Fees'!$F$129</definedName>
    <definedName name="WR_HydrozoneLowMaxGal">'[1]2020 Fees'!$E$129</definedName>
    <definedName name="WR_HydrozoneModAF">'[1]2020 Fees'!$F$128</definedName>
    <definedName name="WR_HydrozoneModMaxGal">'[1]2020 Fees'!$E$128</definedName>
    <definedName name="WR_HydrozoneVeryLowAF">'[1]2020 Fees'!$F$130</definedName>
    <definedName name="WR_HydrozoneVeryLowMaxGal">'[1]2020 Fees'!$E$130</definedName>
    <definedName name="WR_Irr">'[1]2020 Fees'!$E$125</definedName>
    <definedName name="WR_LargeLotsAllOthers">'[1]2020 Fees'!$F$112</definedName>
    <definedName name="WR_LargeLotsSFDetached">'[1]2020 Fees'!$E$112</definedName>
    <definedName name="WR_NetLotAcres" localSheetId="0">'[1]2020 Fees'!#REF!</definedName>
    <definedName name="WR_NetLotAcres">'[1]2020 Fees'!#REF!</definedName>
    <definedName name="WR_NetLotAcresAllOthers">'[1]2020 Fees'!$F$111</definedName>
    <definedName name="WR_NetLotAcresSFDetached">'[1]2020 Fees'!$E$111</definedName>
    <definedName name="WR_NoDU" localSheetId="0">'[1]2020 Fees'!#REF!</definedName>
    <definedName name="WR_NoDU">'[1]2020 Fees'!#REF!</definedName>
    <definedName name="WR_NonRes0.75Tap">'[1]2020 Fees'!$E$114</definedName>
    <definedName name="WR_NonRes1.00Tap">'[1]2020 Fees'!$E$115</definedName>
    <definedName name="WR_NonRes1.50Tap">'[1]2020 Fees'!$E$116</definedName>
    <definedName name="WR_NonRes2.00Tap">'[1]2020 Fees'!$E$117</definedName>
    <definedName name="WR_NonRes3.00Tap">'[1]2020 Fees'!$E$118</definedName>
    <definedName name="WR_NonRes4.00Tap">'[1]2020 Fees'!$E$119</definedName>
    <definedName name="WR_perDUAllOthers">'[1]2020 Fees'!$F$110</definedName>
    <definedName name="WR_perDUSingleFamDetached">'[1]2020 Fees'!$E$110</definedName>
    <definedName name="WSIF_0.75IrrTapInside">'[1]2020 Fees'!$E$224</definedName>
    <definedName name="WSIF_0.75IrrTapOutside">'[1]2020 Fees'!$F$224</definedName>
    <definedName name="WSIF_0.75TapInside">'[1]2020 Fees'!$E$218</definedName>
    <definedName name="WSIF_0.75TapOutside">'[1]2020 Fees'!$F$218</definedName>
    <definedName name="WSIF_1.00IrrTapInside">'[1]2020 Fees'!$E$225</definedName>
    <definedName name="WSIF_1.00IrrTapOutside">'[1]2020 Fees'!$F$225</definedName>
    <definedName name="WSIF_1.00TapInside">'[1]2020 Fees'!$E$219</definedName>
    <definedName name="WSIF_1.00TapOutside">'[1]2020 Fees'!$F$219</definedName>
    <definedName name="WSIF_1.50IrrTapInside">'[1]2020 Fees'!$E$226</definedName>
    <definedName name="WSIF_1.50IrrTapOutside">'[1]2020 Fees'!$F$226</definedName>
    <definedName name="WSIF_1.50TapInside">'[1]2020 Fees'!$E$220</definedName>
    <definedName name="WSIF_1.50TapOutside">'[1]2020 Fees'!$F$220</definedName>
    <definedName name="WSIF_2.00IrrTapInside">'[1]2020 Fees'!$E$227</definedName>
    <definedName name="WSIF_2.00IrrTapOutside">'[1]2020 Fees'!$F$227</definedName>
    <definedName name="WSIF_3.00IrrTapInside">'[1]2020 Fees'!$E$228</definedName>
    <definedName name="WSIF_3.00IrrTapOutside">'[1]2020 Fees'!$F$228</definedName>
    <definedName name="WSIF_AttachedSingleInside">'[1]2020 Fees'!$E$213</definedName>
    <definedName name="WSIF_AttachedSingleOutside">'[1]2020 Fees'!$F$213</definedName>
    <definedName name="WSIF_DetachedSingleInside">'[1]2020 Fees'!$E$212</definedName>
    <definedName name="WSIF_DetachedSingleOutside">'[1]2020 Fees'!$F$212</definedName>
    <definedName name="WSIF_Multi2to8Inside">'[1]2020 Fees'!$E$214</definedName>
    <definedName name="WSIF_Multi2to8Outside">'[1]2020 Fees'!$F$214</definedName>
    <definedName name="WSIF_Multi9orMoreInside">'[1]2020 Fees'!$E$215</definedName>
    <definedName name="WSIF_Multi9orMoreOutside">'[1]2020 Fees'!$F$215</definedName>
    <definedName name="WW_4.00SaddleAndStrap">'[1]2020 Fees'!$E$192</definedName>
    <definedName name="WW_4.00Tap">'[1]2020 Fees'!$E$189</definedName>
    <definedName name="WW_6.00SaddleAndStrap">'[1]2020 Fees'!$E$193</definedName>
    <definedName name="WW_6.00Tap">'[1]2020 Fees'!$E$190</definedName>
    <definedName name="WWSIF_0.75TapInside">'[1]2020 Fees'!$E$241</definedName>
    <definedName name="WWSIF_0.75TapOutside">'[1]2020 Fees'!$F$241</definedName>
    <definedName name="WWSIF_1.00TapInside">'[1]2020 Fees'!$E$242</definedName>
    <definedName name="WWSIF_1.00TapOutside">'[1]2020 Fees'!$E$242</definedName>
    <definedName name="WWSIF_1.50TapInside">'[1]2020 Fees'!$E$243</definedName>
    <definedName name="WWSIF_1.50TapOutside">'[1]2020 Fees'!$F$243</definedName>
    <definedName name="WWSIF_AttachedSingleInside">'[1]2020 Fees'!$E$236</definedName>
    <definedName name="WWSIF_AttachedSingleOutside">'[1]2020 Fees'!$F$236</definedName>
    <definedName name="WWSIF_DetachedSingleInside">'[1]2020 Fees'!$E$235</definedName>
    <definedName name="WWSIF_DetachedSingleOutside">'[1]2020 Fees'!$F$235</definedName>
    <definedName name="WWSIF_Multi2to8Inside">'[1]2020 Fees'!$E$237</definedName>
    <definedName name="WWSIF_Multi2to8Outside">'[1]2020 Fees'!$F$237</definedName>
    <definedName name="WWSIF_Multi9orMoreInside">'[1]2020 Fees'!$E$238</definedName>
    <definedName name="WWSIF_Multi9orMoreOutside">'[1]2020 Fees'!$F$238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3" l="1"/>
  <c r="B42" i="3" l="1"/>
  <c r="B47" i="3"/>
  <c r="B46" i="3"/>
  <c r="B45" i="3"/>
  <c r="B44" i="3"/>
  <c r="B43" i="3"/>
  <c r="D38" i="3"/>
  <c r="E38" i="3" s="1"/>
  <c r="F29" i="1" l="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2" i="1"/>
  <c r="H42" i="1" s="1"/>
  <c r="F43" i="1"/>
  <c r="H43" i="1" s="1"/>
  <c r="F44" i="1"/>
  <c r="H44" i="1" s="1"/>
  <c r="F45" i="1"/>
  <c r="H45" i="1" s="1"/>
  <c r="F46" i="1"/>
  <c r="H46" i="1" s="1"/>
  <c r="F28" i="1"/>
  <c r="H28" i="1" s="1"/>
  <c r="F27" i="1"/>
  <c r="H27" i="1" s="1"/>
  <c r="F26" i="1"/>
  <c r="H26" i="1" s="1"/>
  <c r="F25" i="1"/>
  <c r="H25" i="1" s="1"/>
  <c r="F24" i="1"/>
  <c r="H24" i="1" s="1"/>
  <c r="F23" i="1"/>
  <c r="H23" i="1" s="1"/>
  <c r="F22" i="1"/>
  <c r="H22" i="1" s="1"/>
  <c r="F21" i="1"/>
  <c r="H21" i="1" s="1"/>
  <c r="F20" i="1"/>
  <c r="H20" i="1" s="1"/>
  <c r="F19" i="1"/>
  <c r="H19" i="1" s="1"/>
  <c r="F18" i="1"/>
  <c r="H18" i="1" s="1"/>
  <c r="F17" i="1"/>
  <c r="H17" i="1" s="1"/>
  <c r="F16" i="1"/>
  <c r="H16" i="1" s="1"/>
  <c r="A10" i="1"/>
  <c r="A11" i="1"/>
  <c r="H47" i="1" l="1"/>
</calcChain>
</file>

<file path=xl/sharedStrings.xml><?xml version="1.0" encoding="utf-8"?>
<sst xmlns="http://schemas.openxmlformats.org/spreadsheetml/2006/main" count="232" uniqueCount="159">
  <si>
    <t>Customer Name:</t>
  </si>
  <si>
    <t>Date:</t>
  </si>
  <si>
    <t>Customer Phone:</t>
  </si>
  <si>
    <t>Customer Email:</t>
  </si>
  <si>
    <t>Yes</t>
  </si>
  <si>
    <t>No</t>
  </si>
  <si>
    <t>1"</t>
  </si>
  <si>
    <t>1.5"</t>
  </si>
  <si>
    <t>2"</t>
  </si>
  <si>
    <t>4"</t>
  </si>
  <si>
    <t>6"</t>
  </si>
  <si>
    <t>Qty</t>
  </si>
  <si>
    <t>3"</t>
  </si>
  <si>
    <t>200 N. Wilson Ave.</t>
  </si>
  <si>
    <t>Loveland, CO 80537</t>
  </si>
  <si>
    <t>Project Name:</t>
  </si>
  <si>
    <t>Project Address or Subdivision:</t>
  </si>
  <si>
    <t>Commercial</t>
  </si>
  <si>
    <t>Multi-Family</t>
  </si>
  <si>
    <t>Mixed Use</t>
  </si>
  <si>
    <t>Irrigation</t>
  </si>
  <si>
    <t>Type of Water Service</t>
  </si>
  <si>
    <t>Other</t>
  </si>
  <si>
    <t>3/4"</t>
  </si>
  <si>
    <t>Meter Size</t>
  </si>
  <si>
    <t>Type of Meter</t>
  </si>
  <si>
    <t>Sensus Omni C2 (1.5" and larger)</t>
  </si>
  <si>
    <r>
      <t xml:space="preserve">Sensus Omni T2 (1.5" and larger, </t>
    </r>
    <r>
      <rPr>
        <b/>
        <sz val="10"/>
        <color theme="1"/>
        <rFont val="Arial"/>
        <family val="2"/>
      </rPr>
      <t>Irrigation Only</t>
    </r>
    <r>
      <rPr>
        <sz val="10"/>
        <color theme="1"/>
        <rFont val="Arial"/>
        <family val="2"/>
      </rPr>
      <t>)</t>
    </r>
  </si>
  <si>
    <t>Tap Size:</t>
  </si>
  <si>
    <t>Meter Type:</t>
  </si>
  <si>
    <t>Existing Fixture</t>
  </si>
  <si>
    <t>+ Proposed Fixtures</t>
  </si>
  <si>
    <t>= Total Fixtures</t>
  </si>
  <si>
    <t>x Fixture Unit Values</t>
  </si>
  <si>
    <t>Enter Qty</t>
  </si>
  <si>
    <t>- Fixtures Removed</t>
  </si>
  <si>
    <t>Load Values</t>
  </si>
  <si>
    <t>Other:</t>
  </si>
  <si>
    <t>Water Demand Fixture Unit Total:</t>
  </si>
  <si>
    <t>Sensus I-Perl (3/4" and 1")</t>
  </si>
  <si>
    <t>= Total Fixture Unit Values</t>
  </si>
  <si>
    <t>Load</t>
  </si>
  <si>
    <t>Demand</t>
  </si>
  <si>
    <t>Water Supply Fixture Units</t>
  </si>
  <si>
    <t>Gallons per Minute</t>
  </si>
  <si>
    <t>-</t>
  </si>
  <si>
    <t>Will there be Irrigation?</t>
  </si>
  <si>
    <t>Attn: Blake Hornung</t>
  </si>
  <si>
    <t>Signature (Property Owner/Authorized Representative):</t>
  </si>
  <si>
    <r>
      <rPr>
        <b/>
        <sz val="11"/>
        <color theme="1"/>
        <rFont val="Arial"/>
        <family val="2"/>
      </rPr>
      <t xml:space="preserve">Email:  </t>
    </r>
    <r>
      <rPr>
        <sz val="11"/>
        <color theme="1"/>
        <rFont val="Arial"/>
        <family val="2"/>
      </rPr>
      <t>Blake.Hornung@cityofloveland.org</t>
    </r>
  </si>
  <si>
    <t>Mail:</t>
  </si>
  <si>
    <t>Fax:</t>
  </si>
  <si>
    <t>970-962-3400</t>
  </si>
  <si>
    <t>Loveland Water &amp; Power</t>
  </si>
  <si>
    <t xml:space="preserve">Total Flow (GPM): </t>
  </si>
  <si>
    <r>
      <rPr>
        <b/>
        <sz val="10"/>
        <color theme="1"/>
        <rFont val="Arial"/>
        <family val="2"/>
      </rPr>
      <t xml:space="preserve">Bathroom Group </t>
    </r>
    <r>
      <rPr>
        <sz val="10"/>
        <color theme="1"/>
        <rFont val="Arial"/>
        <family val="2"/>
      </rPr>
      <t>(Private / Flush Tank)</t>
    </r>
  </si>
  <si>
    <r>
      <rPr>
        <b/>
        <sz val="10"/>
        <color theme="1"/>
        <rFont val="Arial"/>
        <family val="2"/>
      </rPr>
      <t xml:space="preserve">Bathtub Only </t>
    </r>
    <r>
      <rPr>
        <sz val="10"/>
        <color theme="1"/>
        <rFont val="Arial"/>
        <family val="2"/>
      </rPr>
      <t>(Private / Faucet)</t>
    </r>
  </si>
  <si>
    <r>
      <rPr>
        <b/>
        <sz val="10"/>
        <color theme="1"/>
        <rFont val="Arial"/>
        <family val="2"/>
      </rPr>
      <t xml:space="preserve">Bathtub Only </t>
    </r>
    <r>
      <rPr>
        <sz val="10"/>
        <color theme="1"/>
        <rFont val="Arial"/>
        <family val="2"/>
      </rPr>
      <t>(Public / Faucet)</t>
    </r>
  </si>
  <si>
    <r>
      <rPr>
        <b/>
        <sz val="10"/>
        <color theme="1"/>
        <rFont val="Arial"/>
        <family val="2"/>
      </rPr>
      <t xml:space="preserve">Bidet </t>
    </r>
    <r>
      <rPr>
        <sz val="10"/>
        <color theme="1"/>
        <rFont val="Arial"/>
        <family val="2"/>
      </rPr>
      <t>(Private / Faucet)</t>
    </r>
  </si>
  <si>
    <r>
      <rPr>
        <b/>
        <sz val="10"/>
        <color theme="1"/>
        <rFont val="Arial"/>
        <family val="2"/>
      </rPr>
      <t xml:space="preserve">Combination Fixture </t>
    </r>
    <r>
      <rPr>
        <sz val="10"/>
        <color theme="1"/>
        <rFont val="Arial"/>
        <family val="2"/>
      </rPr>
      <t>(Private / Faucet)</t>
    </r>
  </si>
  <si>
    <r>
      <rPr>
        <b/>
        <sz val="10"/>
        <color theme="1"/>
        <rFont val="Arial"/>
        <family val="2"/>
      </rPr>
      <t xml:space="preserve">Dishwashing Machine </t>
    </r>
    <r>
      <rPr>
        <sz val="10"/>
        <color theme="1"/>
        <rFont val="Arial"/>
        <family val="2"/>
      </rPr>
      <t>(Private / Automatic)</t>
    </r>
  </si>
  <si>
    <r>
      <rPr>
        <b/>
        <sz val="10"/>
        <color theme="1"/>
        <rFont val="Arial"/>
        <family val="2"/>
      </rPr>
      <t xml:space="preserve">Kitchen Sink </t>
    </r>
    <r>
      <rPr>
        <sz val="10"/>
        <color theme="1"/>
        <rFont val="Arial"/>
        <family val="2"/>
      </rPr>
      <t>(Private / Faucet)</t>
    </r>
  </si>
  <si>
    <r>
      <rPr>
        <b/>
        <sz val="10"/>
        <color theme="1"/>
        <rFont val="Arial"/>
        <family val="2"/>
      </rPr>
      <t xml:space="preserve">Kitchen Sink </t>
    </r>
    <r>
      <rPr>
        <sz val="10"/>
        <color theme="1"/>
        <rFont val="Arial"/>
        <family val="2"/>
      </rPr>
      <t>(Hotel, Restaurant / Faucet)</t>
    </r>
  </si>
  <si>
    <r>
      <rPr>
        <b/>
        <sz val="10"/>
        <color theme="1"/>
        <rFont val="Arial"/>
        <family val="2"/>
      </rPr>
      <t xml:space="preserve">Laundry Trays - 1 to 3 </t>
    </r>
    <r>
      <rPr>
        <sz val="10"/>
        <color theme="1"/>
        <rFont val="Arial"/>
        <family val="2"/>
      </rPr>
      <t>(Private / Faucet)</t>
    </r>
  </si>
  <si>
    <r>
      <rPr>
        <b/>
        <sz val="10"/>
        <color theme="1"/>
        <rFont val="Arial"/>
        <family val="2"/>
      </rPr>
      <t>Lavatory</t>
    </r>
    <r>
      <rPr>
        <sz val="10"/>
        <color theme="1"/>
        <rFont val="Arial"/>
        <family val="2"/>
      </rPr>
      <t xml:space="preserve"> (Private / Faucet)</t>
    </r>
  </si>
  <si>
    <r>
      <rPr>
        <b/>
        <sz val="10"/>
        <color theme="1"/>
        <rFont val="Arial"/>
        <family val="2"/>
      </rPr>
      <t xml:space="preserve">Lavatory </t>
    </r>
    <r>
      <rPr>
        <sz val="10"/>
        <color theme="1"/>
        <rFont val="Arial"/>
        <family val="2"/>
      </rPr>
      <t>(Public / Faucet)</t>
    </r>
  </si>
  <si>
    <r>
      <rPr>
        <b/>
        <sz val="10"/>
        <color theme="1"/>
        <rFont val="Arial"/>
        <family val="2"/>
      </rPr>
      <t xml:space="preserve">Service Sink </t>
    </r>
    <r>
      <rPr>
        <sz val="10"/>
        <color theme="1"/>
        <rFont val="Arial"/>
        <family val="2"/>
      </rPr>
      <t>(Offices, Etc. / Faucet)</t>
    </r>
  </si>
  <si>
    <r>
      <rPr>
        <b/>
        <sz val="10"/>
        <color theme="1"/>
        <rFont val="Arial"/>
        <family val="2"/>
      </rPr>
      <t>Urinal</t>
    </r>
    <r>
      <rPr>
        <sz val="10"/>
        <color theme="1"/>
        <rFont val="Arial"/>
        <family val="2"/>
      </rPr>
      <t xml:space="preserve"> (Public / 3/4" flushometer valve)</t>
    </r>
  </si>
  <si>
    <r>
      <rPr>
        <b/>
        <sz val="10"/>
        <color theme="1"/>
        <rFont val="Arial"/>
        <family val="2"/>
      </rPr>
      <t xml:space="preserve">Urinal </t>
    </r>
    <r>
      <rPr>
        <sz val="10"/>
        <color theme="1"/>
        <rFont val="Arial"/>
        <family val="2"/>
      </rPr>
      <t>(Public / 1" flushometer valve)</t>
    </r>
  </si>
  <si>
    <r>
      <rPr>
        <b/>
        <sz val="10"/>
        <color theme="1"/>
        <rFont val="Arial"/>
        <family val="2"/>
      </rPr>
      <t>Urinal</t>
    </r>
    <r>
      <rPr>
        <sz val="10"/>
        <color theme="1"/>
        <rFont val="Arial"/>
        <family val="2"/>
      </rPr>
      <t xml:space="preserve"> (Public / 3/4" flush tank)</t>
    </r>
  </si>
  <si>
    <r>
      <rPr>
        <b/>
        <sz val="10"/>
        <color theme="1"/>
        <rFont val="Arial"/>
        <family val="2"/>
      </rPr>
      <t>Washing Machine - 8 lb</t>
    </r>
    <r>
      <rPr>
        <sz val="10"/>
        <color theme="1"/>
        <rFont val="Arial"/>
        <family val="2"/>
      </rPr>
      <t xml:space="preserve"> (Private / Automatic)</t>
    </r>
  </si>
  <si>
    <r>
      <rPr>
        <b/>
        <sz val="10"/>
        <color theme="1"/>
        <rFont val="Arial"/>
        <family val="2"/>
      </rPr>
      <t xml:space="preserve">Washing Machine - 8 lb </t>
    </r>
    <r>
      <rPr>
        <sz val="10"/>
        <color theme="1"/>
        <rFont val="Arial"/>
        <family val="2"/>
      </rPr>
      <t>(Public / Automatic)</t>
    </r>
  </si>
  <si>
    <r>
      <rPr>
        <b/>
        <sz val="10"/>
        <color theme="1"/>
        <rFont val="Arial"/>
        <family val="2"/>
      </rPr>
      <t>Washing Machine - 15 lb</t>
    </r>
    <r>
      <rPr>
        <sz val="10"/>
        <color theme="1"/>
        <rFont val="Arial"/>
        <family val="2"/>
      </rPr>
      <t xml:space="preserve"> (Public / Automatic)</t>
    </r>
  </si>
  <si>
    <r>
      <t xml:space="preserve">Supply Systems Predominately for 
</t>
    </r>
    <r>
      <rPr>
        <b/>
        <sz val="18"/>
        <color theme="0"/>
        <rFont val="Calibri"/>
        <family val="2"/>
        <scheme val="minor"/>
      </rPr>
      <t>Flush Tanks</t>
    </r>
  </si>
  <si>
    <r>
      <t xml:space="preserve">Supply Systems Predominately for 
</t>
    </r>
    <r>
      <rPr>
        <b/>
        <sz val="16"/>
        <color theme="0"/>
        <rFont val="Calibri"/>
        <family val="2"/>
        <scheme val="minor"/>
      </rPr>
      <t>Flushometer Valves</t>
    </r>
  </si>
  <si>
    <t>Include all water uses (indoor, irrigation, swimming pool makeup water, etc.)</t>
  </si>
  <si>
    <r>
      <t xml:space="preserve">Flow (GPM) 
</t>
    </r>
    <r>
      <rPr>
        <sz val="10"/>
        <color theme="0"/>
        <rFont val="Arial"/>
        <family val="2"/>
      </rPr>
      <t>Per 2018 IPC Table E103.3(3) included on next tab.</t>
    </r>
  </si>
  <si>
    <t>Type:</t>
  </si>
  <si>
    <t>Hydrozone/Irrigation</t>
  </si>
  <si>
    <r>
      <t xml:space="preserve">WATER SERVICE </t>
    </r>
    <r>
      <rPr>
        <sz val="11"/>
        <color theme="0"/>
        <rFont val="Arial"/>
        <family val="2"/>
      </rPr>
      <t>(Tap, service and meter must be the same size.):</t>
    </r>
  </si>
  <si>
    <r>
      <t xml:space="preserve">2020 WATER METER JUSTIFICATION LETTER  •  </t>
    </r>
    <r>
      <rPr>
        <sz val="12"/>
        <color theme="1"/>
        <rFont val="Arial"/>
        <family val="2"/>
      </rPr>
      <t>2018 International Plumbing Code Values</t>
    </r>
  </si>
  <si>
    <r>
      <rPr>
        <b/>
        <sz val="11"/>
        <color theme="1"/>
        <rFont val="Arial"/>
        <family val="2"/>
      </rPr>
      <t xml:space="preserve">Instructions:  </t>
    </r>
    <r>
      <rPr>
        <i/>
        <sz val="11"/>
        <color theme="1"/>
        <rFont val="Arial"/>
        <family val="2"/>
      </rPr>
      <t>Please contact Blake Hornung at (970) 962-3709 with any questions.</t>
    </r>
    <r>
      <rPr>
        <b/>
        <sz val="11"/>
        <color theme="1"/>
        <rFont val="Arial"/>
        <family val="2"/>
      </rPr>
      <t xml:space="preserve">
</t>
    </r>
    <r>
      <rPr>
        <sz val="11"/>
        <color theme="1"/>
        <rFont val="Arial"/>
        <family val="2"/>
      </rPr>
      <t>1. Fill in all yellow fields on form in Microsoft Excel.  
2. Print amd have the property owner or authorized representative sign the form.  
3. Submit signed form to Blake Hornung at the City of Loveland Water and Power Department.</t>
    </r>
  </si>
  <si>
    <r>
      <rPr>
        <b/>
        <sz val="11"/>
        <color theme="1"/>
        <rFont val="Arial"/>
        <family val="2"/>
      </rPr>
      <t xml:space="preserve">Fixture Type 
</t>
    </r>
    <r>
      <rPr>
        <sz val="11"/>
        <color theme="1"/>
        <rFont val="Arial"/>
        <family val="2"/>
      </rPr>
      <t>(Occupancy/Supply Control Type)</t>
    </r>
  </si>
  <si>
    <r>
      <rPr>
        <b/>
        <sz val="10"/>
        <color theme="1"/>
        <rFont val="Arial"/>
        <family val="2"/>
      </rPr>
      <t xml:space="preserve">Bathroom Group </t>
    </r>
    <r>
      <rPr>
        <sz val="10"/>
        <color theme="1"/>
        <rFont val="Arial"/>
        <family val="2"/>
      </rPr>
      <t>(Private / Flushometer Valve)</t>
    </r>
  </si>
  <si>
    <r>
      <rPr>
        <b/>
        <sz val="10"/>
        <color theme="1"/>
        <rFont val="Arial"/>
        <family val="2"/>
      </rPr>
      <t xml:space="preserve">Drinking Fountain </t>
    </r>
    <r>
      <rPr>
        <sz val="10"/>
        <color theme="1"/>
        <rFont val="Arial"/>
        <family val="2"/>
      </rPr>
      <t>(Offices, etc. / 3/8" valve)</t>
    </r>
  </si>
  <si>
    <r>
      <rPr>
        <b/>
        <sz val="10"/>
        <color theme="1"/>
        <rFont val="Arial"/>
        <family val="2"/>
      </rPr>
      <t xml:space="preserve">Shower Head </t>
    </r>
    <r>
      <rPr>
        <sz val="10"/>
        <color theme="1"/>
        <rFont val="Arial"/>
        <family val="2"/>
      </rPr>
      <t>(Public / Mixing Valve)</t>
    </r>
  </si>
  <si>
    <r>
      <rPr>
        <b/>
        <sz val="10"/>
        <color theme="1"/>
        <rFont val="Arial"/>
        <family val="2"/>
      </rPr>
      <t xml:space="preserve">Shower Head </t>
    </r>
    <r>
      <rPr>
        <sz val="10"/>
        <color theme="1"/>
        <rFont val="Arial"/>
        <family val="2"/>
      </rPr>
      <t>(Private / Mixing Valve)</t>
    </r>
  </si>
  <si>
    <r>
      <rPr>
        <b/>
        <sz val="10"/>
        <color theme="1"/>
        <rFont val="Arial"/>
        <family val="2"/>
      </rPr>
      <t xml:space="preserve">Water Closet </t>
    </r>
    <r>
      <rPr>
        <sz val="10"/>
        <color theme="1"/>
        <rFont val="Arial"/>
        <family val="2"/>
      </rPr>
      <t>(Private / Flushometer Valve)</t>
    </r>
  </si>
  <si>
    <r>
      <rPr>
        <b/>
        <sz val="10"/>
        <color theme="1"/>
        <rFont val="Arial"/>
        <family val="2"/>
      </rPr>
      <t>Water Closet</t>
    </r>
    <r>
      <rPr>
        <sz val="10"/>
        <color theme="1"/>
        <rFont val="Arial"/>
        <family val="2"/>
      </rPr>
      <t xml:space="preserve"> (Private / Flush Tank)</t>
    </r>
  </si>
  <si>
    <r>
      <rPr>
        <b/>
        <sz val="10"/>
        <color theme="1"/>
        <rFont val="Arial"/>
        <family val="2"/>
      </rPr>
      <t>Water Closet</t>
    </r>
    <r>
      <rPr>
        <sz val="10"/>
        <color theme="1"/>
        <rFont val="Arial"/>
        <family val="2"/>
      </rPr>
      <t xml:space="preserve"> (Public / Flushometer Valve)</t>
    </r>
  </si>
  <si>
    <r>
      <rPr>
        <b/>
        <sz val="10"/>
        <color theme="1"/>
        <rFont val="Arial"/>
        <family val="2"/>
      </rPr>
      <t>Water Closet</t>
    </r>
    <r>
      <rPr>
        <sz val="10"/>
        <color theme="1"/>
        <rFont val="Arial"/>
        <family val="2"/>
      </rPr>
      <t xml:space="preserve"> (Public / Flush Tank)</t>
    </r>
  </si>
  <si>
    <r>
      <rPr>
        <b/>
        <sz val="10"/>
        <color theme="1"/>
        <rFont val="Arial"/>
        <family val="2"/>
      </rPr>
      <t>Water Closet</t>
    </r>
    <r>
      <rPr>
        <sz val="10"/>
        <color theme="1"/>
        <rFont val="Arial"/>
        <family val="2"/>
      </rPr>
      <t xml:space="preserve"> (Public or Private / Flushometer Tank)</t>
    </r>
  </si>
  <si>
    <r>
      <t xml:space="preserve">WATER FIXTURE COUNTS &amp; VALUES • </t>
    </r>
    <r>
      <rPr>
        <sz val="11"/>
        <color theme="0"/>
        <rFont val="Arial"/>
        <family val="2"/>
      </rPr>
      <t>Load Values from 2018 IPC Table E103.3(2)</t>
    </r>
  </si>
  <si>
    <t>Email:</t>
  </si>
  <si>
    <t>Phone:</t>
  </si>
  <si>
    <t>Design Engineer Contact Info</t>
  </si>
  <si>
    <t>Customer Contact Info</t>
  </si>
  <si>
    <t>Inches</t>
  </si>
  <si>
    <t>Max Flow Rate</t>
  </si>
  <si>
    <t>GPM</t>
  </si>
  <si>
    <t>Company:</t>
  </si>
  <si>
    <t>Contact Name:</t>
  </si>
  <si>
    <t>2. Print and have the Design Engineer stamp the form.</t>
  </si>
  <si>
    <t>Irrigation Point of Connection (POC) Calculation Chart</t>
  </si>
  <si>
    <t>General Location</t>
  </si>
  <si>
    <t>Outlot A and B</t>
  </si>
  <si>
    <t>Area(s) Irrigated</t>
  </si>
  <si>
    <r>
      <t>ft</t>
    </r>
    <r>
      <rPr>
        <i/>
        <vertAlign val="superscript"/>
        <sz val="10"/>
        <color theme="1"/>
        <rFont val="Arial"/>
        <family val="2"/>
      </rPr>
      <t>2</t>
    </r>
  </si>
  <si>
    <t>Parkway</t>
  </si>
  <si>
    <t>Design Flow</t>
  </si>
  <si>
    <t>Hydrozone</t>
  </si>
  <si>
    <t>Yes/No</t>
  </si>
  <si>
    <t>POC</t>
  </si>
  <si>
    <t>No.</t>
  </si>
  <si>
    <t># Hours/Day</t>
  </si>
  <si>
    <t>Date Provided</t>
  </si>
  <si>
    <t>3. Include this form with the review application.</t>
  </si>
  <si>
    <t>PROJECT INFORMATION</t>
  </si>
  <si>
    <t>Planning &amp; Zoning # (if known):</t>
  </si>
  <si>
    <t>Building Permit # (if known):</t>
  </si>
  <si>
    <t>Total irrigated area:</t>
  </si>
  <si>
    <t>Pressure Information from City of Loveland</t>
  </si>
  <si>
    <t>Description of the proposed irrigation design:</t>
  </si>
  <si>
    <t>The project design is based on:</t>
  </si>
  <si>
    <t>If yes, will they be connected?</t>
  </si>
  <si>
    <t>*Max Flow Rate per Meter</t>
  </si>
  <si>
    <t>Notes</t>
  </si>
  <si>
    <t>Irrigated Areas</t>
  </si>
  <si>
    <t>Meters Requested</t>
  </si>
  <si>
    <t>0.75"</t>
  </si>
  <si>
    <t>Meter Type</t>
  </si>
  <si>
    <t>Sensus I-Perl</t>
  </si>
  <si>
    <t>Sensus OMNI T2</t>
  </si>
  <si>
    <t xml:space="preserve"> </t>
  </si>
  <si>
    <t># Watering Days/Week</t>
  </si>
  <si>
    <t>1. Fill in the yellow fields in Microsoft Excel.  Attach additional sheets if necessary.</t>
  </si>
  <si>
    <t>Watering window:</t>
  </si>
  <si>
    <r>
      <t xml:space="preserve">Temporary Irrigation:  </t>
    </r>
    <r>
      <rPr>
        <sz val="10"/>
        <color theme="1"/>
        <rFont val="Arial Narrow"/>
        <family val="2"/>
      </rPr>
      <t>Describe any areas that will have temporary irrigation or type "N/A":</t>
    </r>
  </si>
  <si>
    <t>• Sensus I-Perl water meters are used for 0.75" and 1" sizes. 
• Sensus OMNI T2 water meters are used for 1.5" and larger sizes.</t>
  </si>
  <si>
    <r>
      <t xml:space="preserve">Phasing:  </t>
    </r>
    <r>
      <rPr>
        <sz val="10"/>
        <color theme="1"/>
        <rFont val="Arial Narrow"/>
        <family val="2"/>
      </rPr>
      <t>If the project will be phased, describe what each phase includes or type "N/A":</t>
    </r>
  </si>
  <si>
    <t>Type (Based on Size)</t>
  </si>
  <si>
    <t>Proposed 
Meter Size</t>
  </si>
  <si>
    <t>Max. Allowable Flow with Pressure Loss*</t>
  </si>
  <si>
    <t>Sample 2: Outlot J</t>
  </si>
  <si>
    <t>Sample 1: NW Corner of Wilson and 1st St</t>
  </si>
  <si>
    <t>Source: Section 4.4.6.E.3 of the 11th Edition of the City of Loveland Water &amp; Wastewater Development Standards Adopted August 2007.</t>
  </si>
  <si>
    <t>Total square feet irrigated by POC(s) including any temporary irrigation</t>
  </si>
  <si>
    <t>Will there be more than (1) irrigation meter?</t>
  </si>
  <si>
    <t>Elevation (ft)</t>
  </si>
  <si>
    <t>Potential Low Pressure (psi)</t>
  </si>
  <si>
    <t>Potential High Pressure (psi)</t>
  </si>
  <si>
    <t>square feet shown on landscape plan (include all permeable areas)</t>
  </si>
  <si>
    <t>Provide additional justification 
and attach calculations, if the design requires different sized tap(s) based 
on velocity, max GPM, etc.:</t>
  </si>
  <si>
    <r>
      <t>Design Engineer Stamp</t>
    </r>
    <r>
      <rPr>
        <vertAlign val="superscript"/>
        <sz val="8"/>
        <color theme="1"/>
        <rFont val="Arial"/>
        <family val="2"/>
      </rPr>
      <t>(1)</t>
    </r>
  </si>
  <si>
    <r>
      <t>Size</t>
    </r>
    <r>
      <rPr>
        <vertAlign val="superscript"/>
        <sz val="11"/>
        <color theme="1"/>
        <rFont val="Arial Narrow"/>
        <family val="2"/>
      </rPr>
      <t>(2)</t>
    </r>
  </si>
  <si>
    <r>
      <t>Type of Meter Override</t>
    </r>
    <r>
      <rPr>
        <vertAlign val="superscript"/>
        <sz val="11"/>
        <color theme="1"/>
        <rFont val="Arial"/>
        <family val="2"/>
      </rPr>
      <t>(3)</t>
    </r>
  </si>
  <si>
    <r>
      <rPr>
        <b/>
        <sz val="10"/>
        <color theme="1"/>
        <rFont val="Arial Narrow"/>
        <family val="2"/>
      </rPr>
      <t>(1) Accepted Stamps/Certifications:</t>
    </r>
    <r>
      <rPr>
        <sz val="10"/>
        <color theme="1"/>
        <rFont val="Arial Narrow"/>
        <family val="2"/>
      </rPr>
      <t xml:space="preserve"> Colorado Registered Professional Engineer, Landscape Architect, or by a designer certified by the Association of Landscape Contractors of Colorado (CLT-E Certification) or by the Irrigation Association (CID Certification).
</t>
    </r>
    <r>
      <rPr>
        <b/>
        <sz val="10"/>
        <color theme="1"/>
        <rFont val="Arial Narrow"/>
        <family val="2"/>
      </rPr>
      <t>(2) Size:</t>
    </r>
    <r>
      <rPr>
        <sz val="10"/>
        <color theme="1"/>
        <rFont val="Arial Narrow"/>
        <family val="2"/>
      </rPr>
      <t xml:space="preserve"> Based on design flow rate
</t>
    </r>
    <r>
      <rPr>
        <b/>
        <sz val="10"/>
        <color theme="1"/>
        <rFont val="Arial Narrow"/>
        <family val="2"/>
      </rPr>
      <t>(3) Meter Override Requests:</t>
    </r>
    <r>
      <rPr>
        <sz val="10"/>
        <color theme="1"/>
        <rFont val="Arial Narrow"/>
        <family val="2"/>
      </rPr>
      <t xml:space="preserve"> For when the size of water meter requested is different than what the design flow determined.</t>
    </r>
  </si>
  <si>
    <t>2024 IRRIGATION METER JUSTIFICATION LETTER</t>
  </si>
  <si>
    <r>
      <rPr>
        <b/>
        <sz val="10.5"/>
        <color theme="1"/>
        <rFont val="Arial"/>
        <family val="2"/>
      </rPr>
      <t xml:space="preserve">Instructions:  </t>
    </r>
    <r>
      <rPr>
        <i/>
        <sz val="10.5"/>
        <color theme="1"/>
        <rFont val="Arial"/>
        <family val="2"/>
      </rPr>
      <t>Please contact Bryan Easterly at (970) 962-3749 with questions.</t>
    </r>
    <r>
      <rPr>
        <b/>
        <sz val="10.5"/>
        <color theme="1"/>
        <rFont val="Arial"/>
        <family val="2"/>
      </rPr>
      <t xml:space="preserve">
</t>
    </r>
    <r>
      <rPr>
        <sz val="10.5"/>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</si>
</sst>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m/d/yy;@"/>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Arial"/>
      <family val="2"/>
    </font>
    <font>
      <b/>
      <u/>
      <sz val="11"/>
      <color theme="1"/>
      <name val="Arial"/>
      <family val="2"/>
    </font>
    <font>
      <sz val="11"/>
      <color theme="1"/>
      <name val="Arial"/>
      <family val="2"/>
    </font>
    <font>
      <u/>
      <sz val="11"/>
      <color theme="10"/>
      <name val="Calibri"/>
      <family val="2"/>
      <scheme val="minor"/>
    </font>
    <font>
      <sz val="11"/>
      <color theme="0"/>
      <name val="Arial"/>
      <family val="2"/>
    </font>
    <font>
      <sz val="10"/>
      <color theme="1"/>
      <name val="Arial"/>
      <family val="2"/>
    </font>
    <font>
      <b/>
      <sz val="11"/>
      <color theme="0"/>
      <name val="Arial"/>
      <family val="2"/>
    </font>
    <font>
      <b/>
      <sz val="10"/>
      <color theme="1"/>
      <name val="Arial"/>
      <family val="2"/>
    </font>
    <font>
      <i/>
      <sz val="11"/>
      <color theme="1"/>
      <name val="Arial"/>
      <family val="2"/>
    </font>
    <font>
      <i/>
      <sz val="10"/>
      <color theme="1"/>
      <name val="Arial"/>
      <family val="2"/>
    </font>
    <font>
      <b/>
      <sz val="11"/>
      <color theme="1"/>
      <name val="Arial"/>
      <family val="2"/>
    </font>
    <font>
      <sz val="10"/>
      <color theme="0"/>
      <name val="Arial"/>
      <family val="2"/>
    </font>
    <font>
      <sz val="12"/>
      <color theme="1"/>
      <name val="Arial"/>
      <family val="2"/>
    </font>
    <font>
      <b/>
      <sz val="10"/>
      <color theme="0"/>
      <name val="Arial"/>
      <family val="2"/>
    </font>
    <font>
      <b/>
      <sz val="18"/>
      <color theme="0"/>
      <name val="Calibri"/>
      <family val="2"/>
      <scheme val="minor"/>
    </font>
    <font>
      <b/>
      <sz val="16"/>
      <color theme="0"/>
      <name val="Calibri"/>
      <family val="2"/>
      <scheme val="minor"/>
    </font>
    <font>
      <sz val="11"/>
      <name val="Calibri"/>
      <family val="2"/>
      <scheme val="minor"/>
    </font>
    <font>
      <i/>
      <sz val="9.5"/>
      <color theme="1"/>
      <name val="Arial"/>
      <family val="2"/>
    </font>
    <font>
      <b/>
      <sz val="11"/>
      <name val="Arial"/>
      <family val="2"/>
    </font>
    <font>
      <sz val="10"/>
      <color theme="1"/>
      <name val="Arial Narrow"/>
      <family val="2"/>
    </font>
    <font>
      <b/>
      <sz val="10"/>
      <color theme="1"/>
      <name val="Arial Narrow"/>
      <family val="2"/>
    </font>
    <font>
      <sz val="11"/>
      <color theme="1"/>
      <name val="Arial Narrow"/>
      <family val="2"/>
    </font>
    <font>
      <b/>
      <sz val="10.5"/>
      <color theme="1"/>
      <name val="Arial"/>
      <family val="2"/>
    </font>
    <font>
      <sz val="10.5"/>
      <color theme="1"/>
      <name val="Arial"/>
      <family val="2"/>
    </font>
    <font>
      <i/>
      <sz val="10.5"/>
      <color theme="1"/>
      <name val="Arial"/>
      <family val="2"/>
    </font>
    <font>
      <sz val="8"/>
      <color theme="1"/>
      <name val="Arial"/>
      <family val="2"/>
    </font>
    <font>
      <b/>
      <sz val="9"/>
      <color theme="1"/>
      <name val="Arial Narrow"/>
      <family val="2"/>
    </font>
    <font>
      <i/>
      <sz val="9"/>
      <color theme="1"/>
      <name val="Arial Narrow"/>
      <family val="2"/>
    </font>
    <font>
      <i/>
      <vertAlign val="superscript"/>
      <sz val="10"/>
      <color theme="1"/>
      <name val="Arial"/>
      <family val="2"/>
    </font>
    <font>
      <b/>
      <sz val="11"/>
      <color theme="1"/>
      <name val="Arial Narrow"/>
      <family val="2"/>
    </font>
    <font>
      <i/>
      <sz val="10"/>
      <color theme="1"/>
      <name val="Arial Narrow"/>
      <family val="2"/>
    </font>
    <font>
      <i/>
      <sz val="9.5"/>
      <color theme="1"/>
      <name val="Arial Narrow"/>
      <family val="2"/>
    </font>
    <font>
      <sz val="11"/>
      <color rgb="FFFF0000"/>
      <name val="Arial Narrow"/>
      <family val="2"/>
    </font>
    <font>
      <i/>
      <sz val="9"/>
      <color theme="1"/>
      <name val="Arial"/>
      <family val="2"/>
    </font>
    <font>
      <u/>
      <sz val="11"/>
      <color theme="10"/>
      <name val="Arial Narrow"/>
      <family val="2"/>
    </font>
    <font>
      <sz val="9"/>
      <color theme="1"/>
      <name val="Arial Narrow"/>
      <family val="2"/>
    </font>
    <font>
      <vertAlign val="superscript"/>
      <sz val="8"/>
      <color theme="1"/>
      <name val="Arial"/>
      <family val="2"/>
    </font>
    <font>
      <vertAlign val="superscript"/>
      <sz val="11"/>
      <color theme="1"/>
      <name val="Arial"/>
      <family val="2"/>
    </font>
    <font>
      <vertAlign val="superscript"/>
      <sz val="11"/>
      <color theme="1"/>
      <name val="Arial Narrow"/>
      <family val="2"/>
    </font>
    <font>
      <i/>
      <sz val="8"/>
      <color theme="1"/>
      <name val="Arial Narrow"/>
      <family val="2"/>
    </font>
  </fonts>
  <fills count="8">
    <fill>
      <patternFill patternType="none"/>
    </fill>
    <fill>
      <patternFill patternType="gray125"/>
    </fill>
    <fill>
      <patternFill patternType="solid">
        <fgColor theme="7" tint="0.79998168889431442"/>
        <bgColor indexed="64"/>
      </patternFill>
    </fill>
    <fill>
      <patternFill patternType="solid">
        <fgColor rgb="FF526AA4"/>
        <bgColor indexed="64"/>
      </patternFill>
    </fill>
    <fill>
      <patternFill patternType="solid">
        <fgColor theme="0"/>
        <bgColor indexed="64"/>
      </patternFill>
    </fill>
    <fill>
      <patternFill patternType="solid">
        <fgColor rgb="FFBABED8"/>
        <bgColor indexed="64"/>
      </patternFill>
    </fill>
    <fill>
      <patternFill patternType="solid">
        <fgColor theme="8" tint="0.79998168889431442"/>
        <bgColor indexed="64"/>
      </patternFill>
    </fill>
    <fill>
      <patternFill patternType="solid">
        <fgColor theme="6" tint="0.79998168889431442"/>
        <bgColor indexed="64"/>
      </patternFill>
    </fill>
  </fills>
  <borders count="5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318">
    <xf numFmtId="0" fontId="0" fillId="0" borderId="0" xfId="0"/>
    <xf numFmtId="0" fontId="6" fillId="0" borderId="0" xfId="0" applyFont="1"/>
    <xf numFmtId="0" fontId="5" fillId="0" borderId="0" xfId="0" applyFont="1" applyAlignment="1">
      <alignment horizontal="center" vertical="center"/>
    </xf>
    <xf numFmtId="0" fontId="6" fillId="0" borderId="0" xfId="0" applyFont="1" applyAlignment="1">
      <alignment horizontal="right"/>
    </xf>
    <xf numFmtId="0" fontId="9" fillId="4" borderId="6" xfId="0" applyFont="1" applyFill="1" applyBorder="1" applyAlignment="1">
      <alignment horizontal="left"/>
    </xf>
    <xf numFmtId="0" fontId="8" fillId="3" borderId="5" xfId="0" applyFont="1" applyFill="1" applyBorder="1" applyAlignment="1">
      <alignment horizontal="left"/>
    </xf>
    <xf numFmtId="0" fontId="11" fillId="5" borderId="7" xfId="0" applyFont="1" applyFill="1" applyBorder="1" applyAlignment="1">
      <alignment horizontal="center" wrapText="1"/>
    </xf>
    <xf numFmtId="0" fontId="6" fillId="4" borderId="0" xfId="0" applyFont="1" applyFill="1"/>
    <xf numFmtId="0" fontId="13" fillId="0" borderId="0" xfId="0" applyFont="1" applyAlignment="1">
      <alignment horizontal="left" vertical="center" wrapText="1"/>
    </xf>
    <xf numFmtId="0" fontId="13" fillId="0" borderId="2" xfId="0" applyFont="1" applyBorder="1" applyAlignment="1">
      <alignment horizontal="left" vertical="center" wrapText="1"/>
    </xf>
    <xf numFmtId="0" fontId="6" fillId="0" borderId="0" xfId="0" applyFont="1" applyAlignment="1">
      <alignment horizontal="left"/>
    </xf>
    <xf numFmtId="0" fontId="9" fillId="5" borderId="4" xfId="0" applyFont="1" applyFill="1" applyBorder="1" applyAlignment="1">
      <alignment horizontal="right" vertical="center"/>
    </xf>
    <xf numFmtId="0" fontId="6" fillId="0" borderId="12" xfId="0" applyFont="1" applyBorder="1" applyAlignment="1">
      <alignment horizontal="center"/>
    </xf>
    <xf numFmtId="0" fontId="6" fillId="0" borderId="0" xfId="0" applyFont="1" applyAlignment="1">
      <alignment horizontal="center"/>
    </xf>
    <xf numFmtId="0" fontId="9" fillId="0" borderId="0" xfId="0" applyFont="1"/>
    <xf numFmtId="0" fontId="11" fillId="0" borderId="0" xfId="0" applyFont="1" applyAlignment="1">
      <alignment horizontal="right"/>
    </xf>
    <xf numFmtId="0" fontId="9" fillId="0" borderId="2" xfId="0" applyFont="1" applyBorder="1"/>
    <xf numFmtId="0" fontId="6" fillId="0" borderId="10" xfId="0" applyFont="1" applyBorder="1" applyAlignment="1">
      <alignment horizontal="left"/>
    </xf>
    <xf numFmtId="0" fontId="6" fillId="0" borderId="2" xfId="0" applyFont="1" applyBorder="1"/>
    <xf numFmtId="0" fontId="6" fillId="0" borderId="2" xfId="0" applyFont="1" applyBorder="1" applyAlignment="1">
      <alignment horizontal="left"/>
    </xf>
    <xf numFmtId="0" fontId="6" fillId="0" borderId="0" xfId="0" applyFont="1" applyAlignment="1">
      <alignment horizontal="right" wrapText="1"/>
    </xf>
    <xf numFmtId="0" fontId="10" fillId="3" borderId="4" xfId="0" applyFont="1" applyFill="1" applyBorder="1" applyAlignment="1">
      <alignment horizontal="right" vertical="top" wrapText="1"/>
    </xf>
    <xf numFmtId="0" fontId="9" fillId="5" borderId="7" xfId="0" applyFont="1" applyFill="1" applyBorder="1" applyAlignment="1">
      <alignment horizontal="right"/>
    </xf>
    <xf numFmtId="0" fontId="9" fillId="5" borderId="6" xfId="0" applyFont="1" applyFill="1" applyBorder="1" applyAlignment="1">
      <alignment horizontal="right"/>
    </xf>
    <xf numFmtId="1" fontId="9" fillId="2" borderId="4" xfId="1" applyNumberFormat="1" applyFont="1" applyFill="1" applyBorder="1" applyAlignment="1">
      <alignment horizontal="center" vertical="center"/>
    </xf>
    <xf numFmtId="1" fontId="9" fillId="2" borderId="4" xfId="1" applyNumberFormat="1" applyFont="1" applyFill="1" applyBorder="1" applyAlignment="1">
      <alignment horizontal="center" vertical="center" wrapText="1"/>
    </xf>
    <xf numFmtId="2" fontId="9" fillId="5" borderId="4" xfId="1" quotePrefix="1" applyNumberFormat="1" applyFont="1" applyFill="1" applyBorder="1" applyAlignment="1">
      <alignment horizontal="center" vertical="center" wrapText="1"/>
    </xf>
    <xf numFmtId="2" fontId="9" fillId="2" borderId="4" xfId="1" applyNumberFormat="1" applyFont="1" applyFill="1" applyBorder="1" applyAlignment="1">
      <alignment horizontal="center" vertical="center" wrapText="1"/>
    </xf>
    <xf numFmtId="0" fontId="0" fillId="0" borderId="0" xfId="0" applyAlignment="1">
      <alignment wrapText="1"/>
    </xf>
    <xf numFmtId="166" fontId="0" fillId="0" borderId="0" xfId="1" applyNumberFormat="1" applyFont="1"/>
    <xf numFmtId="1" fontId="9" fillId="2" borderId="5" xfId="1" applyNumberFormat="1" applyFont="1" applyFill="1" applyBorder="1" applyAlignment="1">
      <alignment horizontal="center" vertical="center"/>
    </xf>
    <xf numFmtId="1" fontId="9" fillId="2" borderId="5" xfId="1" applyNumberFormat="1" applyFont="1" applyFill="1" applyBorder="1" applyAlignment="1">
      <alignment horizontal="center" vertical="center" wrapText="1"/>
    </xf>
    <xf numFmtId="2" fontId="9" fillId="2" borderId="5" xfId="1" applyNumberFormat="1" applyFont="1" applyFill="1" applyBorder="1" applyAlignment="1">
      <alignment horizontal="center" vertical="center" wrapText="1"/>
    </xf>
    <xf numFmtId="0" fontId="6" fillId="2" borderId="4" xfId="2" applyNumberFormat="1" applyFont="1" applyFill="1" applyBorder="1" applyAlignment="1">
      <alignment horizontal="center" vertical="center" wrapText="1"/>
    </xf>
    <xf numFmtId="0" fontId="11" fillId="0" borderId="2" xfId="0" applyFont="1" applyBorder="1" applyAlignment="1">
      <alignment horizontal="right"/>
    </xf>
    <xf numFmtId="0" fontId="9" fillId="5" borderId="6" xfId="0" applyFont="1" applyFill="1" applyBorder="1" applyAlignment="1">
      <alignment horizontal="left"/>
    </xf>
    <xf numFmtId="0" fontId="9" fillId="5" borderId="5" xfId="0" applyFont="1" applyFill="1" applyBorder="1" applyAlignment="1">
      <alignment horizontal="left"/>
    </xf>
    <xf numFmtId="165" fontId="9" fillId="5" borderId="6" xfId="2" applyNumberFormat="1" applyFont="1" applyFill="1" applyBorder="1" applyAlignment="1">
      <alignment horizontal="left" vertical="top" wrapText="1"/>
    </xf>
    <xf numFmtId="0" fontId="6" fillId="5" borderId="7" xfId="0" applyFont="1" applyFill="1" applyBorder="1"/>
    <xf numFmtId="0" fontId="9" fillId="5" borderId="5" xfId="0" applyFont="1" applyFill="1" applyBorder="1" applyAlignment="1">
      <alignment horizontal="right"/>
    </xf>
    <xf numFmtId="0" fontId="9" fillId="5" borderId="5" xfId="0" applyFont="1" applyFill="1" applyBorder="1"/>
    <xf numFmtId="0" fontId="9" fillId="5" borderId="6" xfId="0" applyFont="1" applyFill="1" applyBorder="1"/>
    <xf numFmtId="165" fontId="9" fillId="5" borderId="6" xfId="2" applyNumberFormat="1" applyFont="1" applyFill="1" applyBorder="1" applyAlignment="1">
      <alignment vertical="top" wrapText="1"/>
    </xf>
    <xf numFmtId="0" fontId="13" fillId="5" borderId="6" xfId="0" applyFont="1" applyFill="1" applyBorder="1" applyAlignment="1">
      <alignment vertical="center" wrapText="1"/>
    </xf>
    <xf numFmtId="0" fontId="6" fillId="5" borderId="6" xfId="0" applyFont="1" applyFill="1" applyBorder="1"/>
    <xf numFmtId="0" fontId="13" fillId="5" borderId="7" xfId="0" applyFont="1" applyFill="1" applyBorder="1" applyAlignment="1">
      <alignment vertical="center" wrapText="1"/>
    </xf>
    <xf numFmtId="165" fontId="9" fillId="5" borderId="7" xfId="2" applyNumberFormat="1" applyFont="1" applyFill="1" applyBorder="1"/>
    <xf numFmtId="0" fontId="6" fillId="0" borderId="0" xfId="0" applyFont="1" applyAlignment="1">
      <alignment horizontal="left" indent="4"/>
    </xf>
    <xf numFmtId="0" fontId="14" fillId="0" borderId="0" xfId="0" applyFont="1"/>
    <xf numFmtId="0" fontId="6" fillId="0" borderId="16" xfId="0" applyFont="1" applyBorder="1"/>
    <xf numFmtId="0" fontId="6" fillId="0" borderId="12" xfId="0" applyFont="1" applyBorder="1" applyAlignment="1">
      <alignment horizontal="left" indent="4"/>
    </xf>
    <xf numFmtId="0" fontId="6" fillId="0" borderId="11" xfId="0" applyFont="1" applyBorder="1"/>
    <xf numFmtId="0" fontId="14" fillId="0" borderId="12" xfId="0" applyFont="1" applyBorder="1" applyAlignment="1">
      <alignment horizontal="right"/>
    </xf>
    <xf numFmtId="0" fontId="14" fillId="0" borderId="0" xfId="0" applyFont="1" applyAlignment="1">
      <alignment horizontal="right"/>
    </xf>
    <xf numFmtId="0" fontId="6" fillId="0" borderId="12" xfId="0" applyFont="1" applyBorder="1"/>
    <xf numFmtId="0" fontId="6" fillId="0" borderId="2" xfId="0" applyFont="1" applyBorder="1" applyAlignment="1">
      <alignment horizontal="left" indent="4"/>
    </xf>
    <xf numFmtId="165" fontId="6" fillId="5" borderId="6" xfId="0" applyNumberFormat="1" applyFont="1" applyFill="1" applyBorder="1" applyAlignment="1">
      <alignment wrapText="1"/>
    </xf>
    <xf numFmtId="0" fontId="6" fillId="5" borderId="6" xfId="0" applyFont="1" applyFill="1" applyBorder="1" applyAlignment="1">
      <alignment vertical="center"/>
    </xf>
    <xf numFmtId="14" fontId="6" fillId="2" borderId="11" xfId="0" applyNumberFormat="1" applyFont="1" applyFill="1" applyBorder="1" applyAlignment="1">
      <alignment horizontal="left"/>
    </xf>
    <xf numFmtId="0" fontId="10" fillId="3" borderId="8" xfId="0" applyFont="1" applyFill="1" applyBorder="1" applyAlignment="1">
      <alignment horizontal="right" vertical="center"/>
    </xf>
    <xf numFmtId="0" fontId="3" fillId="5" borderId="4" xfId="0" applyFont="1" applyFill="1" applyBorder="1" applyAlignment="1">
      <alignment horizontal="center"/>
    </xf>
    <xf numFmtId="2" fontId="0" fillId="2" borderId="4" xfId="1" applyNumberFormat="1" applyFont="1" applyFill="1" applyBorder="1" applyAlignment="1">
      <alignment horizontal="center"/>
    </xf>
    <xf numFmtId="0" fontId="0" fillId="6" borderId="4" xfId="0" applyFill="1" applyBorder="1" applyAlignment="1">
      <alignment horizontal="center"/>
    </xf>
    <xf numFmtId="0" fontId="21" fillId="5" borderId="4" xfId="0" applyFont="1" applyFill="1" applyBorder="1" applyAlignment="1">
      <alignment horizontal="center" wrapText="1"/>
    </xf>
    <xf numFmtId="0" fontId="21" fillId="5" borderId="4" xfId="0" quotePrefix="1" applyFont="1" applyFill="1" applyBorder="1" applyAlignment="1">
      <alignment horizontal="center" wrapText="1"/>
    </xf>
    <xf numFmtId="0" fontId="21" fillId="5" borderId="8" xfId="0" quotePrefix="1" applyFont="1" applyFill="1" applyBorder="1" applyAlignment="1">
      <alignment horizontal="center" wrapText="1"/>
    </xf>
    <xf numFmtId="2" fontId="22" fillId="5" borderId="7" xfId="0" applyNumberFormat="1" applyFont="1" applyFill="1" applyBorder="1" applyAlignment="1">
      <alignment horizontal="center" vertical="center" wrapText="1"/>
    </xf>
    <xf numFmtId="2" fontId="9" fillId="2" borderId="4" xfId="1" applyNumberFormat="1" applyFont="1" applyFill="1" applyBorder="1" applyAlignment="1">
      <alignment horizontal="center" vertical="top" wrapText="1"/>
    </xf>
    <xf numFmtId="166" fontId="3" fillId="5" borderId="4" xfId="1" applyNumberFormat="1" applyFont="1" applyFill="1" applyBorder="1" applyAlignment="1">
      <alignment horizontal="center"/>
    </xf>
    <xf numFmtId="0" fontId="3" fillId="6" borderId="4" xfId="0" applyFont="1" applyFill="1" applyBorder="1" applyAlignment="1">
      <alignment horizontal="center" wrapText="1"/>
    </xf>
    <xf numFmtId="166" fontId="3" fillId="6" borderId="4" xfId="1" applyNumberFormat="1" applyFont="1" applyFill="1" applyBorder="1" applyAlignment="1">
      <alignment horizontal="center" wrapText="1"/>
    </xf>
    <xf numFmtId="0" fontId="9" fillId="5" borderId="8" xfId="0" applyFont="1" applyFill="1" applyBorder="1" applyAlignment="1">
      <alignment horizontal="right"/>
    </xf>
    <xf numFmtId="0" fontId="11" fillId="5" borderId="7" xfId="0" quotePrefix="1" applyFont="1" applyFill="1" applyBorder="1" applyAlignment="1">
      <alignment horizontal="center" wrapText="1"/>
    </xf>
    <xf numFmtId="0" fontId="11" fillId="5" borderId="10" xfId="0" quotePrefix="1" applyFont="1" applyFill="1" applyBorder="1" applyAlignment="1">
      <alignment horizontal="center" wrapText="1"/>
    </xf>
    <xf numFmtId="1" fontId="11" fillId="5" borderId="4" xfId="1" quotePrefix="1" applyNumberFormat="1" applyFont="1" applyFill="1" applyBorder="1" applyAlignment="1">
      <alignment horizontal="center" vertical="center" wrapText="1"/>
    </xf>
    <xf numFmtId="1" fontId="11" fillId="5" borderId="5" xfId="1" quotePrefix="1" applyNumberFormat="1" applyFont="1" applyFill="1" applyBorder="1" applyAlignment="1">
      <alignment horizontal="center" vertical="center" wrapText="1"/>
    </xf>
    <xf numFmtId="2" fontId="11" fillId="5" borderId="8" xfId="1" quotePrefix="1" applyNumberFormat="1" applyFont="1" applyFill="1" applyBorder="1" applyAlignment="1">
      <alignment horizontal="center" vertical="center" wrapText="1"/>
    </xf>
    <xf numFmtId="2" fontId="11" fillId="5" borderId="17" xfId="1" quotePrefix="1" applyNumberFormat="1" applyFont="1" applyFill="1" applyBorder="1" applyAlignment="1">
      <alignment horizontal="center" vertical="center" wrapText="1"/>
    </xf>
    <xf numFmtId="0" fontId="6" fillId="5" borderId="11" xfId="0" applyFont="1" applyFill="1" applyBorder="1"/>
    <xf numFmtId="0" fontId="8" fillId="3" borderId="15" xfId="0" applyFont="1" applyFill="1" applyBorder="1" applyAlignment="1">
      <alignment horizontal="left"/>
    </xf>
    <xf numFmtId="0" fontId="9" fillId="5" borderId="16" xfId="0" applyFont="1" applyFill="1" applyBorder="1"/>
    <xf numFmtId="165" fontId="9" fillId="5" borderId="16" xfId="2" applyNumberFormat="1" applyFont="1" applyFill="1" applyBorder="1" applyAlignment="1">
      <alignment vertical="top" wrapText="1"/>
    </xf>
    <xf numFmtId="0" fontId="9" fillId="0" borderId="0" xfId="0" applyFont="1" applyAlignment="1">
      <alignment horizontal="right"/>
    </xf>
    <xf numFmtId="0" fontId="27" fillId="4" borderId="0" xfId="0" applyFont="1" applyFill="1" applyAlignment="1">
      <alignment horizontal="left" vertical="top" wrapText="1"/>
    </xf>
    <xf numFmtId="0" fontId="27" fillId="4" borderId="12" xfId="0" applyFont="1" applyFill="1" applyBorder="1" applyAlignment="1">
      <alignment horizontal="left" vertical="top"/>
    </xf>
    <xf numFmtId="0" fontId="27" fillId="4" borderId="0" xfId="0" applyFont="1" applyFill="1" applyAlignment="1">
      <alignment horizontal="left" vertical="top"/>
    </xf>
    <xf numFmtId="0" fontId="25" fillId="0" borderId="0" xfId="0" applyFont="1"/>
    <xf numFmtId="0" fontId="8" fillId="3" borderId="16" xfId="0" applyFont="1" applyFill="1" applyBorder="1" applyAlignment="1">
      <alignment horizontal="left"/>
    </xf>
    <xf numFmtId="3" fontId="34" fillId="0" borderId="0" xfId="1" applyNumberFormat="1" applyFont="1" applyFill="1" applyBorder="1" applyAlignment="1">
      <alignment horizontal="left" vertical="center"/>
    </xf>
    <xf numFmtId="0" fontId="23" fillId="0" borderId="0" xfId="0" applyFont="1" applyAlignment="1">
      <alignment horizontal="center"/>
    </xf>
    <xf numFmtId="0" fontId="23" fillId="0" borderId="0" xfId="0" applyFont="1"/>
    <xf numFmtId="0" fontId="9" fillId="0" borderId="16" xfId="0" applyFont="1" applyBorder="1" applyAlignment="1">
      <alignment horizontal="right"/>
    </xf>
    <xf numFmtId="0" fontId="6" fillId="0" borderId="4" xfId="0" applyFont="1" applyBorder="1"/>
    <xf numFmtId="0" fontId="6" fillId="0" borderId="13" xfId="0" applyFont="1" applyBorder="1"/>
    <xf numFmtId="0" fontId="6" fillId="5" borderId="4" xfId="0" applyFont="1" applyFill="1" applyBorder="1"/>
    <xf numFmtId="0" fontId="6" fillId="5" borderId="13" xfId="0" applyFont="1" applyFill="1" applyBorder="1"/>
    <xf numFmtId="0" fontId="24" fillId="5" borderId="7" xfId="0" quotePrefix="1" applyFont="1" applyFill="1" applyBorder="1" applyAlignment="1">
      <alignment horizontal="center" vertical="center" wrapText="1"/>
    </xf>
    <xf numFmtId="0" fontId="30" fillId="5" borderId="7" xfId="0" quotePrefix="1" applyFont="1" applyFill="1" applyBorder="1" applyAlignment="1">
      <alignment horizontal="center" vertical="center" wrapText="1"/>
    </xf>
    <xf numFmtId="0" fontId="13" fillId="5" borderId="6" xfId="0" quotePrefix="1" applyFont="1" applyFill="1" applyBorder="1" applyAlignment="1">
      <alignment horizontal="center" vertical="center" wrapText="1"/>
    </xf>
    <xf numFmtId="0" fontId="13" fillId="5" borderId="5" xfId="0" quotePrefix="1" applyFont="1" applyFill="1" applyBorder="1" applyAlignment="1">
      <alignment horizontal="center" vertical="center" wrapText="1"/>
    </xf>
    <xf numFmtId="0" fontId="35" fillId="7" borderId="4" xfId="0" applyFont="1" applyFill="1" applyBorder="1" applyAlignment="1">
      <alignment vertical="center" wrapText="1"/>
    </xf>
    <xf numFmtId="0" fontId="21" fillId="7" borderId="4" xfId="0" applyFont="1" applyFill="1" applyBorder="1" applyAlignment="1">
      <alignment horizontal="center" wrapText="1"/>
    </xf>
    <xf numFmtId="0" fontId="21" fillId="7" borderId="4" xfId="0" quotePrefix="1" applyFont="1" applyFill="1" applyBorder="1" applyAlignment="1">
      <alignment horizontal="center" wrapText="1"/>
    </xf>
    <xf numFmtId="0" fontId="6" fillId="5" borderId="39" xfId="0" applyFont="1" applyFill="1" applyBorder="1"/>
    <xf numFmtId="0" fontId="9" fillId="4" borderId="0" xfId="0" applyFont="1" applyFill="1"/>
    <xf numFmtId="3" fontId="23" fillId="0" borderId="13" xfId="1" applyNumberFormat="1" applyFont="1" applyFill="1" applyBorder="1" applyAlignment="1">
      <alignment vertical="center"/>
    </xf>
    <xf numFmtId="3" fontId="23" fillId="0" borderId="39" xfId="1" applyNumberFormat="1" applyFont="1" applyFill="1" applyBorder="1" applyAlignment="1">
      <alignment vertical="center"/>
    </xf>
    <xf numFmtId="0" fontId="27" fillId="4" borderId="39" xfId="0" applyFont="1" applyFill="1" applyBorder="1" applyAlignment="1">
      <alignment horizontal="left" vertical="top" wrapText="1"/>
    </xf>
    <xf numFmtId="165" fontId="9" fillId="5" borderId="0" xfId="2" applyNumberFormat="1" applyFont="1" applyFill="1" applyBorder="1" applyAlignment="1">
      <alignment vertical="top" wrapText="1"/>
    </xf>
    <xf numFmtId="3" fontId="34" fillId="0" borderId="12" xfId="1" applyNumberFormat="1" applyFont="1" applyFill="1" applyBorder="1" applyAlignment="1">
      <alignment horizontal="left" vertical="center"/>
    </xf>
    <xf numFmtId="0" fontId="13" fillId="0" borderId="14" xfId="2" applyNumberFormat="1" applyFont="1" applyFill="1" applyBorder="1" applyAlignment="1">
      <alignment horizontal="left"/>
    </xf>
    <xf numFmtId="0" fontId="24" fillId="0" borderId="15" xfId="0" applyFont="1" applyBorder="1" applyAlignment="1">
      <alignment horizontal="right"/>
    </xf>
    <xf numFmtId="0" fontId="24" fillId="0" borderId="16" xfId="0" applyFont="1" applyBorder="1" applyAlignment="1">
      <alignment horizontal="right" wrapText="1"/>
    </xf>
    <xf numFmtId="0" fontId="24" fillId="0" borderId="16" xfId="2" applyNumberFormat="1" applyFont="1" applyFill="1" applyBorder="1" applyAlignment="1">
      <alignment horizontal="right"/>
    </xf>
    <xf numFmtId="0" fontId="24" fillId="0" borderId="16" xfId="0" applyFont="1" applyBorder="1" applyAlignment="1">
      <alignment horizontal="right"/>
    </xf>
    <xf numFmtId="0" fontId="24" fillId="0" borderId="16" xfId="0" applyFont="1" applyBorder="1" applyAlignment="1">
      <alignment horizontal="right" vertical="top"/>
    </xf>
    <xf numFmtId="3" fontId="34" fillId="0" borderId="14" xfId="1" applyNumberFormat="1" applyFont="1" applyFill="1" applyBorder="1" applyAlignment="1">
      <alignment horizontal="left" vertical="center"/>
    </xf>
    <xf numFmtId="3" fontId="34" fillId="0" borderId="13" xfId="1" applyNumberFormat="1" applyFont="1" applyFill="1" applyBorder="1" applyAlignment="1">
      <alignment horizontal="left" vertical="center"/>
    </xf>
    <xf numFmtId="0" fontId="11" fillId="4" borderId="38" xfId="0" applyFont="1" applyFill="1" applyBorder="1" applyAlignment="1">
      <alignment horizontal="left"/>
    </xf>
    <xf numFmtId="0" fontId="23" fillId="0" borderId="12" xfId="0" applyFont="1" applyBorder="1" applyAlignment="1">
      <alignment horizontal="right"/>
    </xf>
    <xf numFmtId="0" fontId="24" fillId="0" borderId="16" xfId="0" applyFont="1" applyBorder="1" applyAlignment="1">
      <alignment horizontal="right" vertical="top" wrapText="1"/>
    </xf>
    <xf numFmtId="0" fontId="27" fillId="4" borderId="12" xfId="0" applyFont="1" applyFill="1" applyBorder="1"/>
    <xf numFmtId="0" fontId="27" fillId="4" borderId="0" xfId="0" applyFont="1" applyFill="1"/>
    <xf numFmtId="0" fontId="9" fillId="4" borderId="0" xfId="0" applyFont="1" applyFill="1" applyAlignment="1">
      <alignment horizontal="left"/>
    </xf>
    <xf numFmtId="0" fontId="17" fillId="3" borderId="44" xfId="0" applyFont="1" applyFill="1" applyBorder="1" applyAlignment="1">
      <alignment horizontal="center" vertical="center" wrapText="1"/>
    </xf>
    <xf numFmtId="0" fontId="24" fillId="0" borderId="45" xfId="0" applyFont="1" applyBorder="1"/>
    <xf numFmtId="0" fontId="24" fillId="0" borderId="29" xfId="0" applyFont="1" applyBorder="1"/>
    <xf numFmtId="0" fontId="24" fillId="0" borderId="29" xfId="0" applyFont="1" applyBorder="1" applyAlignment="1">
      <alignment horizontal="right" wrapText="1"/>
    </xf>
    <xf numFmtId="0" fontId="24" fillId="0" borderId="29" xfId="0" applyFont="1" applyBorder="1" applyAlignment="1">
      <alignment vertical="top" wrapText="1"/>
    </xf>
    <xf numFmtId="0" fontId="24" fillId="0" borderId="29" xfId="0" applyFont="1" applyBorder="1" applyAlignment="1">
      <alignment horizontal="left"/>
    </xf>
    <xf numFmtId="0" fontId="6" fillId="0" borderId="37" xfId="0" applyFont="1" applyBorder="1"/>
    <xf numFmtId="0" fontId="6" fillId="0" borderId="39" xfId="0" applyFont="1" applyBorder="1"/>
    <xf numFmtId="0" fontId="24" fillId="0" borderId="38" xfId="0" applyFont="1" applyBorder="1"/>
    <xf numFmtId="0" fontId="24" fillId="0" borderId="46" xfId="0" applyFont="1" applyBorder="1" applyAlignment="1">
      <alignment horizontal="right"/>
    </xf>
    <xf numFmtId="3" fontId="34" fillId="0" borderId="40" xfId="1" applyNumberFormat="1" applyFont="1" applyFill="1" applyBorder="1" applyAlignment="1">
      <alignment horizontal="left" vertical="center"/>
    </xf>
    <xf numFmtId="0" fontId="6" fillId="0" borderId="1" xfId="0" applyFont="1" applyBorder="1"/>
    <xf numFmtId="3" fontId="34" fillId="0" borderId="1" xfId="1" applyNumberFormat="1" applyFont="1" applyFill="1" applyBorder="1" applyAlignment="1">
      <alignment horizontal="left" vertical="center"/>
    </xf>
    <xf numFmtId="3" fontId="34" fillId="0" borderId="34" xfId="1" applyNumberFormat="1" applyFont="1" applyFill="1" applyBorder="1" applyAlignment="1">
      <alignment horizontal="left" vertical="center"/>
    </xf>
    <xf numFmtId="0" fontId="36" fillId="0" borderId="12" xfId="0" applyFont="1" applyBorder="1"/>
    <xf numFmtId="0" fontId="36" fillId="0" borderId="0" xfId="0" applyFont="1"/>
    <xf numFmtId="0" fontId="24" fillId="5" borderId="30" xfId="0" quotePrefix="1" applyFont="1" applyFill="1" applyBorder="1" applyAlignment="1">
      <alignment horizontal="center" vertical="center" wrapText="1"/>
    </xf>
    <xf numFmtId="0" fontId="13" fillId="5" borderId="36" xfId="0" quotePrefix="1" applyFont="1" applyFill="1" applyBorder="1" applyAlignment="1">
      <alignment horizontal="center" wrapText="1"/>
    </xf>
    <xf numFmtId="0" fontId="13" fillId="5" borderId="47" xfId="0" quotePrefix="1" applyFont="1" applyFill="1" applyBorder="1" applyAlignment="1">
      <alignment horizontal="center" vertical="center" wrapText="1"/>
    </xf>
    <xf numFmtId="0" fontId="21" fillId="7" borderId="23" xfId="0" quotePrefix="1" applyFont="1" applyFill="1" applyBorder="1" applyAlignment="1">
      <alignment horizontal="center" wrapText="1"/>
    </xf>
    <xf numFmtId="0" fontId="11" fillId="5" borderId="35" xfId="0" applyFont="1" applyFill="1" applyBorder="1" applyAlignment="1">
      <alignment horizontal="center" wrapText="1"/>
    </xf>
    <xf numFmtId="166" fontId="13" fillId="5" borderId="22" xfId="1" applyNumberFormat="1" applyFont="1" applyFill="1" applyBorder="1" applyAlignment="1">
      <alignment horizontal="center"/>
    </xf>
    <xf numFmtId="3" fontId="9" fillId="0" borderId="22" xfId="1" applyNumberFormat="1" applyFont="1" applyBorder="1" applyAlignment="1">
      <alignment horizontal="center" wrapText="1"/>
    </xf>
    <xf numFmtId="3" fontId="9" fillId="0" borderId="22" xfId="1" applyNumberFormat="1" applyFont="1" applyBorder="1" applyAlignment="1">
      <alignment horizontal="center"/>
    </xf>
    <xf numFmtId="0" fontId="37" fillId="0" borderId="37" xfId="0" applyFont="1" applyBorder="1" applyAlignment="1">
      <alignment horizontal="left"/>
    </xf>
    <xf numFmtId="1" fontId="9" fillId="0" borderId="4" xfId="1" quotePrefix="1" applyNumberFormat="1" applyFont="1" applyFill="1" applyBorder="1" applyAlignment="1">
      <alignment horizontal="center" vertical="top" wrapText="1"/>
    </xf>
    <xf numFmtId="1" fontId="9" fillId="0" borderId="18" xfId="1" quotePrefix="1" applyNumberFormat="1" applyFont="1" applyFill="1" applyBorder="1" applyAlignment="1">
      <alignment horizontal="center" vertical="top" wrapText="1"/>
    </xf>
    <xf numFmtId="164" fontId="6" fillId="0" borderId="0" xfId="1" applyNumberFormat="1" applyFont="1"/>
    <xf numFmtId="0" fontId="29" fillId="4" borderId="1" xfId="0" applyFont="1" applyFill="1" applyBorder="1" applyAlignment="1">
      <alignment horizontal="right"/>
    </xf>
    <xf numFmtId="3" fontId="23" fillId="2" borderId="8" xfId="1" applyNumberFormat="1" applyFont="1" applyFill="1" applyBorder="1" applyAlignment="1" applyProtection="1">
      <alignment horizontal="right" vertical="center"/>
      <protection locked="0"/>
    </xf>
    <xf numFmtId="3" fontId="23" fillId="2" borderId="4" xfId="1" applyNumberFormat="1" applyFont="1" applyFill="1" applyBorder="1" applyAlignment="1" applyProtection="1">
      <alignment horizontal="right" vertical="center"/>
      <protection locked="0"/>
    </xf>
    <xf numFmtId="3" fontId="23" fillId="2" borderId="5" xfId="1" applyNumberFormat="1" applyFont="1" applyFill="1" applyBorder="1" applyAlignment="1" applyProtection="1">
      <alignment horizontal="right" vertical="center"/>
      <protection locked="0"/>
    </xf>
    <xf numFmtId="3" fontId="23" fillId="2" borderId="18" xfId="1" applyNumberFormat="1" applyFont="1" applyFill="1" applyBorder="1" applyAlignment="1" applyProtection="1">
      <alignment horizontal="right" vertical="center"/>
      <protection locked="0"/>
    </xf>
    <xf numFmtId="3" fontId="23" fillId="2" borderId="4" xfId="1" applyNumberFormat="1" applyFont="1" applyFill="1" applyBorder="1" applyAlignment="1" applyProtection="1">
      <alignment vertical="center"/>
      <protection locked="0"/>
    </xf>
    <xf numFmtId="167" fontId="23" fillId="2" borderId="18" xfId="1" applyNumberFormat="1" applyFont="1" applyFill="1" applyBorder="1" applyAlignment="1" applyProtection="1">
      <alignment horizontal="right" vertical="center"/>
      <protection locked="0"/>
    </xf>
    <xf numFmtId="0" fontId="31" fillId="7" borderId="22" xfId="0" applyFont="1" applyFill="1" applyBorder="1" applyAlignment="1">
      <alignment horizontal="center" vertical="center"/>
    </xf>
    <xf numFmtId="0" fontId="23" fillId="2" borderId="22" xfId="0" applyFont="1" applyFill="1" applyBorder="1" applyAlignment="1" applyProtection="1">
      <alignment horizontal="center" vertical="top" wrapText="1"/>
      <protection locked="0"/>
    </xf>
    <xf numFmtId="0" fontId="23" fillId="2" borderId="9" xfId="0" applyFont="1" applyFill="1" applyBorder="1" applyAlignment="1" applyProtection="1">
      <alignment vertical="top" wrapText="1"/>
      <protection locked="0"/>
    </xf>
    <xf numFmtId="0" fontId="23" fillId="2" borderId="4" xfId="0" applyFont="1" applyFill="1" applyBorder="1" applyAlignment="1" applyProtection="1">
      <alignment vertical="top" wrapText="1"/>
      <protection locked="0"/>
    </xf>
    <xf numFmtId="0" fontId="23" fillId="2" borderId="22" xfId="0" applyFont="1" applyFill="1" applyBorder="1" applyAlignment="1" applyProtection="1">
      <alignment horizontal="center" vertical="top"/>
      <protection locked="0"/>
    </xf>
    <xf numFmtId="0" fontId="23" fillId="2" borderId="9" xfId="0" applyFont="1" applyFill="1" applyBorder="1" applyAlignment="1" applyProtection="1">
      <alignment vertical="top"/>
      <protection locked="0"/>
    </xf>
    <xf numFmtId="0" fontId="23" fillId="2" borderId="4" xfId="0" applyFont="1" applyFill="1" applyBorder="1" applyAlignment="1" applyProtection="1">
      <alignment vertical="top"/>
      <protection locked="0"/>
    </xf>
    <xf numFmtId="0" fontId="23" fillId="2" borderId="24" xfId="0" applyFont="1" applyFill="1" applyBorder="1" applyAlignment="1" applyProtection="1">
      <alignment horizontal="center" vertical="top"/>
      <protection locked="0"/>
    </xf>
    <xf numFmtId="0" fontId="23" fillId="2" borderId="28" xfId="0" applyFont="1" applyFill="1" applyBorder="1" applyAlignment="1" applyProtection="1">
      <alignment vertical="top"/>
      <protection locked="0"/>
    </xf>
    <xf numFmtId="0" fontId="23" fillId="2" borderId="18" xfId="0" applyFont="1" applyFill="1" applyBorder="1" applyAlignment="1" applyProtection="1">
      <alignment vertical="top"/>
      <protection locked="0"/>
    </xf>
    <xf numFmtId="2" fontId="9" fillId="2" borderId="4" xfId="1" quotePrefix="1" applyNumberFormat="1" applyFont="1" applyFill="1" applyBorder="1" applyAlignment="1" applyProtection="1">
      <alignment horizontal="center" vertical="top" wrapText="1"/>
      <protection locked="0"/>
    </xf>
    <xf numFmtId="2" fontId="9" fillId="2" borderId="23" xfId="1" quotePrefix="1" applyNumberFormat="1" applyFont="1" applyFill="1" applyBorder="1" applyAlignment="1" applyProtection="1">
      <alignment horizontal="center" vertical="top" wrapText="1"/>
      <protection locked="0"/>
    </xf>
    <xf numFmtId="2" fontId="9" fillId="2" borderId="18" xfId="1" quotePrefix="1" applyNumberFormat="1" applyFont="1" applyFill="1" applyBorder="1" applyAlignment="1" applyProtection="1">
      <alignment horizontal="center" vertical="top" wrapText="1"/>
      <protection locked="0"/>
    </xf>
    <xf numFmtId="2" fontId="9" fillId="2" borderId="25" xfId="1" quotePrefix="1" applyNumberFormat="1" applyFont="1" applyFill="1" applyBorder="1" applyAlignment="1" applyProtection="1">
      <alignment horizontal="center" vertical="top" wrapText="1"/>
      <protection locked="0"/>
    </xf>
    <xf numFmtId="0" fontId="23" fillId="2" borderId="5" xfId="0" applyFont="1" applyFill="1" applyBorder="1" applyAlignment="1" applyProtection="1">
      <alignment vertical="top"/>
      <protection locked="0"/>
    </xf>
    <xf numFmtId="14" fontId="39" fillId="2" borderId="34" xfId="0" applyNumberFormat="1" applyFont="1" applyFill="1" applyBorder="1" applyAlignment="1" applyProtection="1">
      <alignment horizontal="left"/>
      <protection locked="0"/>
    </xf>
    <xf numFmtId="0" fontId="6" fillId="0" borderId="5" xfId="0" applyFont="1" applyBorder="1"/>
    <xf numFmtId="164" fontId="23" fillId="2" borderId="4" xfId="1" applyNumberFormat="1" applyFont="1" applyFill="1" applyBorder="1" applyAlignment="1" applyProtection="1">
      <alignment horizontal="center" vertical="top"/>
      <protection locked="0"/>
    </xf>
    <xf numFmtId="164" fontId="23" fillId="2" borderId="18" xfId="1" applyNumberFormat="1" applyFont="1" applyFill="1" applyBorder="1" applyAlignment="1" applyProtection="1">
      <alignment horizontal="center" vertical="top"/>
      <protection locked="0"/>
    </xf>
    <xf numFmtId="164" fontId="23" fillId="0" borderId="7" xfId="1" applyNumberFormat="1" applyFont="1" applyFill="1" applyBorder="1" applyAlignment="1">
      <alignment horizontal="center" vertical="center"/>
    </xf>
    <xf numFmtId="0" fontId="25" fillId="5" borderId="22" xfId="0" applyFont="1" applyFill="1" applyBorder="1"/>
    <xf numFmtId="0" fontId="33" fillId="5" borderId="22" xfId="0" applyFont="1" applyFill="1" applyBorder="1" applyAlignment="1">
      <alignment horizontal="center" wrapText="1"/>
    </xf>
    <xf numFmtId="3" fontId="35" fillId="7" borderId="4" xfId="0" applyNumberFormat="1" applyFont="1" applyFill="1" applyBorder="1" applyAlignment="1">
      <alignment horizontal="center" wrapText="1"/>
    </xf>
    <xf numFmtId="0" fontId="23" fillId="2" borderId="22" xfId="0" applyFont="1" applyFill="1" applyBorder="1" applyProtection="1">
      <protection locked="0"/>
    </xf>
    <xf numFmtId="0" fontId="23" fillId="2" borderId="35" xfId="0" applyFont="1" applyFill="1" applyBorder="1" applyProtection="1">
      <protection locked="0"/>
    </xf>
    <xf numFmtId="0" fontId="25" fillId="2" borderId="8" xfId="0" applyFont="1" applyFill="1" applyBorder="1" applyAlignment="1" applyProtection="1">
      <alignment horizontal="left" wrapText="1"/>
      <protection locked="0"/>
    </xf>
    <xf numFmtId="0" fontId="25" fillId="2" borderId="3" xfId="0" applyFont="1" applyFill="1" applyBorder="1" applyAlignment="1" applyProtection="1">
      <alignment horizontal="left" wrapText="1"/>
      <protection locked="0"/>
    </xf>
    <xf numFmtId="0" fontId="25" fillId="2" borderId="33" xfId="0" applyFont="1" applyFill="1" applyBorder="1" applyAlignment="1" applyProtection="1">
      <alignment horizontal="left" wrapText="1"/>
      <protection locked="0"/>
    </xf>
    <xf numFmtId="0" fontId="25" fillId="2" borderId="8" xfId="0" applyFont="1" applyFill="1" applyBorder="1" applyAlignment="1" applyProtection="1">
      <alignment horizontal="left" vertical="top" wrapText="1"/>
      <protection locked="0"/>
    </xf>
    <xf numFmtId="0" fontId="25" fillId="2" borderId="3" xfId="0" applyFont="1" applyFill="1" applyBorder="1" applyAlignment="1" applyProtection="1">
      <alignment horizontal="left" vertical="top" wrapText="1"/>
      <protection locked="0"/>
    </xf>
    <xf numFmtId="0" fontId="25" fillId="2" borderId="33" xfId="0" applyFont="1" applyFill="1" applyBorder="1" applyAlignment="1" applyProtection="1">
      <alignment horizontal="left" vertical="top" wrapText="1"/>
      <protection locked="0"/>
    </xf>
    <xf numFmtId="0" fontId="25" fillId="2" borderId="8" xfId="0" applyFont="1" applyFill="1" applyBorder="1" applyAlignment="1" applyProtection="1">
      <alignment horizontal="left"/>
      <protection locked="0"/>
    </xf>
    <xf numFmtId="0" fontId="25" fillId="2" borderId="3" xfId="0" applyFont="1" applyFill="1" applyBorder="1" applyAlignment="1" applyProtection="1">
      <alignment horizontal="left"/>
      <protection locked="0"/>
    </xf>
    <xf numFmtId="0" fontId="25" fillId="2" borderId="33" xfId="0" applyFont="1" applyFill="1" applyBorder="1" applyAlignment="1" applyProtection="1">
      <alignment horizontal="left"/>
      <protection locked="0"/>
    </xf>
    <xf numFmtId="0" fontId="6" fillId="4" borderId="29" xfId="0" applyFont="1" applyFill="1" applyBorder="1" applyAlignment="1" applyProtection="1">
      <alignment horizontal="center" vertical="top" wrapText="1"/>
      <protection locked="0"/>
    </xf>
    <xf numFmtId="0" fontId="6" fillId="4" borderId="0" xfId="0" applyFont="1" applyFill="1" applyAlignment="1" applyProtection="1">
      <alignment horizontal="center" vertical="top" wrapText="1"/>
      <protection locked="0"/>
    </xf>
    <xf numFmtId="0" fontId="6" fillId="4" borderId="37" xfId="0" applyFont="1" applyFill="1" applyBorder="1" applyAlignment="1" applyProtection="1">
      <alignment horizontal="center" vertical="top" wrapText="1"/>
      <protection locked="0"/>
    </xf>
    <xf numFmtId="0" fontId="33" fillId="5" borderId="5"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25" fillId="2" borderId="4"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11" fillId="5" borderId="5" xfId="0" applyFont="1" applyFill="1" applyBorder="1" applyAlignment="1">
      <alignment horizontal="center" wrapText="1"/>
    </xf>
    <xf numFmtId="0" fontId="11" fillId="5" borderId="42" xfId="0" applyFont="1" applyFill="1" applyBorder="1" applyAlignment="1">
      <alignment horizontal="center" wrapText="1"/>
    </xf>
    <xf numFmtId="1" fontId="9" fillId="2" borderId="17" xfId="1" applyNumberFormat="1" applyFont="1" applyFill="1" applyBorder="1" applyAlignment="1" applyProtection="1">
      <alignment horizontal="center" vertical="top" wrapText="1"/>
      <protection locked="0"/>
    </xf>
    <xf numFmtId="1" fontId="9" fillId="2" borderId="28" xfId="1" applyNumberFormat="1" applyFont="1" applyFill="1" applyBorder="1" applyAlignment="1" applyProtection="1">
      <alignment horizontal="center" vertical="top" wrapText="1"/>
      <protection locked="0"/>
    </xf>
    <xf numFmtId="0" fontId="10" fillId="3" borderId="43" xfId="0" applyFont="1" applyFill="1" applyBorder="1" applyAlignment="1">
      <alignment horizontal="center"/>
    </xf>
    <xf numFmtId="0" fontId="10" fillId="3" borderId="27" xfId="0" applyFont="1" applyFill="1" applyBorder="1" applyAlignment="1">
      <alignment horizontal="center"/>
    </xf>
    <xf numFmtId="0" fontId="10" fillId="3" borderId="44" xfId="0" applyFont="1" applyFill="1" applyBorder="1" applyAlignment="1">
      <alignment horizontal="center"/>
    </xf>
    <xf numFmtId="0" fontId="13" fillId="0" borderId="14" xfId="0" applyFont="1" applyBorder="1" applyAlignment="1">
      <alignment horizontal="left" vertical="center" wrapText="1"/>
    </xf>
    <xf numFmtId="0" fontId="13" fillId="0" borderId="39" xfId="0" applyFont="1" applyBorder="1" applyAlignment="1">
      <alignment horizontal="left" vertical="center" wrapText="1"/>
    </xf>
    <xf numFmtId="0" fontId="13" fillId="0" borderId="12" xfId="0" applyFont="1" applyBorder="1" applyAlignment="1">
      <alignment horizontal="left" vertical="center" wrapText="1"/>
    </xf>
    <xf numFmtId="0" fontId="13" fillId="0" borderId="37" xfId="0" applyFont="1" applyBorder="1" applyAlignment="1">
      <alignment horizontal="left" vertical="center" wrapText="1"/>
    </xf>
    <xf numFmtId="0" fontId="9" fillId="0" borderId="8" xfId="0" applyFont="1" applyBorder="1" applyAlignment="1">
      <alignment horizontal="center"/>
    </xf>
    <xf numFmtId="0" fontId="9" fillId="0" borderId="33" xfId="0" applyFont="1" applyBorder="1" applyAlignment="1">
      <alignment horizontal="center"/>
    </xf>
    <xf numFmtId="166" fontId="13" fillId="5" borderId="8" xfId="1" applyNumberFormat="1" applyFont="1" applyFill="1" applyBorder="1" applyAlignment="1">
      <alignment horizontal="center"/>
    </xf>
    <xf numFmtId="166" fontId="13" fillId="5" borderId="33" xfId="1" applyNumberFormat="1" applyFont="1" applyFill="1" applyBorder="1" applyAlignment="1">
      <alignment horizontal="center"/>
    </xf>
    <xf numFmtId="0" fontId="9" fillId="0" borderId="8" xfId="0" applyFont="1" applyBorder="1" applyAlignment="1">
      <alignment horizontal="center" wrapText="1"/>
    </xf>
    <xf numFmtId="0" fontId="9" fillId="0" borderId="33" xfId="0" applyFont="1" applyBorder="1" applyAlignment="1">
      <alignment horizontal="center" wrapText="1"/>
    </xf>
    <xf numFmtId="0" fontId="4" fillId="0" borderId="1" xfId="0" applyFont="1" applyBorder="1" applyAlignment="1">
      <alignment horizontal="center" vertical="center"/>
    </xf>
    <xf numFmtId="49" fontId="25" fillId="2" borderId="8" xfId="0" applyNumberFormat="1" applyFont="1" applyFill="1" applyBorder="1" applyAlignment="1" applyProtection="1">
      <alignment horizontal="left" wrapText="1"/>
      <protection locked="0"/>
    </xf>
    <xf numFmtId="49" fontId="25" fillId="2" borderId="9" xfId="0" applyNumberFormat="1" applyFont="1" applyFill="1" applyBorder="1" applyAlignment="1" applyProtection="1">
      <alignment horizontal="left" wrapText="1"/>
      <protection locked="0"/>
    </xf>
    <xf numFmtId="0" fontId="10" fillId="3" borderId="19"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4" fillId="0" borderId="26" xfId="0" applyFont="1" applyBorder="1" applyAlignment="1">
      <alignment horizontal="center"/>
    </xf>
    <xf numFmtId="0" fontId="14" fillId="0" borderId="27" xfId="0" applyFont="1" applyBorder="1" applyAlignment="1">
      <alignment horizontal="center"/>
    </xf>
    <xf numFmtId="49" fontId="25" fillId="2" borderId="4" xfId="0" applyNumberFormat="1" applyFont="1" applyFill="1" applyBorder="1" applyAlignment="1" applyProtection="1">
      <alignment horizontal="left"/>
      <protection locked="0"/>
    </xf>
    <xf numFmtId="49" fontId="25" fillId="2" borderId="8" xfId="0" applyNumberFormat="1" applyFont="1" applyFill="1" applyBorder="1" applyAlignment="1" applyProtection="1">
      <alignment horizontal="left"/>
      <protection locked="0"/>
    </xf>
    <xf numFmtId="49" fontId="25" fillId="2" borderId="3" xfId="0" applyNumberFormat="1" applyFont="1" applyFill="1" applyBorder="1" applyAlignment="1" applyProtection="1">
      <alignment horizontal="left"/>
      <protection locked="0"/>
    </xf>
    <xf numFmtId="49" fontId="25" fillId="2" borderId="9" xfId="0" applyNumberFormat="1" applyFont="1" applyFill="1" applyBorder="1" applyAlignment="1" applyProtection="1">
      <alignment horizontal="left"/>
      <protection locked="0"/>
    </xf>
    <xf numFmtId="49" fontId="38" fillId="2" borderId="8" xfId="3" applyNumberFormat="1" applyFont="1" applyFill="1" applyBorder="1" applyAlignment="1" applyProtection="1">
      <alignment horizontal="left"/>
      <protection locked="0"/>
    </xf>
    <xf numFmtId="49" fontId="23" fillId="2" borderId="3" xfId="0" applyNumberFormat="1" applyFont="1" applyFill="1" applyBorder="1" applyAlignment="1" applyProtection="1">
      <alignment horizontal="left"/>
      <protection locked="0"/>
    </xf>
    <xf numFmtId="49" fontId="23" fillId="2" borderId="9" xfId="0" applyNumberFormat="1" applyFont="1" applyFill="1" applyBorder="1" applyAlignment="1" applyProtection="1">
      <alignment horizontal="left"/>
      <protection locked="0"/>
    </xf>
    <xf numFmtId="0" fontId="29" fillId="4" borderId="31" xfId="0" applyFont="1" applyFill="1" applyBorder="1" applyAlignment="1">
      <alignment horizontal="center" vertical="top" wrapText="1"/>
    </xf>
    <xf numFmtId="0" fontId="29" fillId="4" borderId="26" xfId="0" applyFont="1" applyFill="1" applyBorder="1" applyAlignment="1">
      <alignment horizontal="center" vertical="top" wrapText="1"/>
    </xf>
    <xf numFmtId="0" fontId="29" fillId="4" borderId="32" xfId="0" applyFont="1" applyFill="1" applyBorder="1" applyAlignment="1">
      <alignment horizontal="center" vertical="top" wrapText="1"/>
    </xf>
    <xf numFmtId="0" fontId="27" fillId="4" borderId="14" xfId="0" applyFont="1" applyFill="1" applyBorder="1" applyAlignment="1">
      <alignment horizontal="left" vertical="top" wrapText="1"/>
    </xf>
    <xf numFmtId="0" fontId="27" fillId="4" borderId="13" xfId="0" applyFont="1" applyFill="1" applyBorder="1" applyAlignment="1">
      <alignment horizontal="left" vertical="top" wrapText="1"/>
    </xf>
    <xf numFmtId="0" fontId="17" fillId="3" borderId="3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23" fillId="0" borderId="0" xfId="0" applyFont="1" applyAlignment="1">
      <alignment horizontal="left" vertical="top" wrapText="1"/>
    </xf>
    <xf numFmtId="49" fontId="38" fillId="2" borderId="9" xfId="3" applyNumberFormat="1" applyFont="1" applyFill="1" applyBorder="1" applyAlignment="1" applyProtection="1">
      <alignment horizontal="left"/>
      <protection locked="0"/>
    </xf>
    <xf numFmtId="0" fontId="43" fillId="0" borderId="45" xfId="0" applyFont="1" applyBorder="1" applyAlignment="1">
      <alignment horizontal="left" vertical="top" wrapText="1"/>
    </xf>
    <xf numFmtId="0" fontId="43" fillId="0" borderId="13" xfId="0" applyFont="1" applyBorder="1" applyAlignment="1">
      <alignment horizontal="left" vertical="top" wrapText="1"/>
    </xf>
    <xf numFmtId="0" fontId="43" fillId="0" borderId="39" xfId="0" applyFont="1" applyBorder="1" applyAlignment="1">
      <alignment horizontal="left" vertical="top" wrapText="1"/>
    </xf>
    <xf numFmtId="0" fontId="43" fillId="0" borderId="29" xfId="0" applyFont="1" applyBorder="1" applyAlignment="1">
      <alignment horizontal="left" vertical="top" wrapText="1"/>
    </xf>
    <xf numFmtId="0" fontId="43" fillId="0" borderId="0" xfId="0" applyFont="1" applyAlignment="1">
      <alignment horizontal="left" vertical="top" wrapText="1"/>
    </xf>
    <xf numFmtId="0" fontId="43" fillId="0" borderId="37" xfId="0" applyFont="1" applyBorder="1" applyAlignment="1">
      <alignment horizontal="left" vertical="top" wrapText="1"/>
    </xf>
    <xf numFmtId="0" fontId="43" fillId="0" borderId="38" xfId="0" applyFont="1" applyBorder="1" applyAlignment="1">
      <alignment horizontal="left" vertical="top" wrapText="1"/>
    </xf>
    <xf numFmtId="0" fontId="43" fillId="0" borderId="1" xfId="0" applyFont="1" applyBorder="1" applyAlignment="1">
      <alignment horizontal="left" vertical="top" wrapText="1"/>
    </xf>
    <xf numFmtId="0" fontId="43" fillId="0" borderId="34" xfId="0" applyFont="1" applyBorder="1" applyAlignment="1">
      <alignment horizontal="left" vertical="top" wrapText="1"/>
    </xf>
    <xf numFmtId="0" fontId="25" fillId="2" borderId="49" xfId="0" applyFont="1" applyFill="1" applyBorder="1" applyAlignment="1" applyProtection="1">
      <alignment horizontal="left" vertical="top" wrapText="1"/>
      <protection locked="0"/>
    </xf>
    <xf numFmtId="0" fontId="25" fillId="2" borderId="26" xfId="0" applyFont="1" applyFill="1" applyBorder="1" applyAlignment="1" applyProtection="1">
      <alignment horizontal="left" vertical="top" wrapText="1"/>
      <protection locked="0"/>
    </xf>
    <xf numFmtId="0" fontId="25" fillId="2" borderId="32" xfId="0" applyFont="1" applyFill="1" applyBorder="1" applyAlignment="1" applyProtection="1">
      <alignment horizontal="left" vertical="top" wrapText="1"/>
      <protection locked="0"/>
    </xf>
    <xf numFmtId="0" fontId="25" fillId="2" borderId="12" xfId="0" applyFont="1" applyFill="1" applyBorder="1" applyAlignment="1" applyProtection="1">
      <alignment horizontal="left" vertical="top" wrapText="1"/>
      <protection locked="0"/>
    </xf>
    <xf numFmtId="0" fontId="25" fillId="2" borderId="0" xfId="0" applyFont="1" applyFill="1" applyAlignment="1" applyProtection="1">
      <alignment horizontal="left" vertical="top" wrapText="1"/>
      <protection locked="0"/>
    </xf>
    <xf numFmtId="0" fontId="25" fillId="2" borderId="37" xfId="0" applyFont="1" applyFill="1" applyBorder="1" applyAlignment="1" applyProtection="1">
      <alignment horizontal="left" vertical="top" wrapText="1"/>
      <protection locked="0"/>
    </xf>
    <xf numFmtId="0" fontId="25" fillId="2" borderId="40" xfId="0" applyFont="1" applyFill="1" applyBorder="1" applyAlignment="1" applyProtection="1">
      <alignment horizontal="left" vertical="top" wrapText="1"/>
      <protection locked="0"/>
    </xf>
    <xf numFmtId="0" fontId="25" fillId="2" borderId="1" xfId="0" applyFont="1" applyFill="1" applyBorder="1" applyAlignment="1" applyProtection="1">
      <alignment horizontal="left" vertical="top" wrapText="1"/>
      <protection locked="0"/>
    </xf>
    <xf numFmtId="0" fontId="25" fillId="2" borderId="34" xfId="0" applyFont="1" applyFill="1" applyBorder="1" applyAlignment="1" applyProtection="1">
      <alignment horizontal="left" vertical="top" wrapText="1"/>
      <protection locked="0"/>
    </xf>
    <xf numFmtId="0" fontId="13" fillId="0" borderId="31" xfId="0" applyFont="1" applyBorder="1" applyAlignment="1">
      <alignment horizontal="right" vertical="center" wrapText="1"/>
    </xf>
    <xf numFmtId="0" fontId="13" fillId="0" borderId="48" xfId="0" applyFont="1" applyBorder="1" applyAlignment="1">
      <alignment horizontal="right" vertical="center" wrapText="1"/>
    </xf>
    <xf numFmtId="0" fontId="13" fillId="0" borderId="29"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38" xfId="0" applyFont="1" applyBorder="1" applyAlignment="1">
      <alignment horizontal="right" vertical="center" wrapText="1"/>
    </xf>
    <xf numFmtId="0" fontId="13" fillId="0" borderId="46" xfId="0" applyFont="1" applyBorder="1" applyAlignment="1">
      <alignment horizontal="right" vertical="center" wrapText="1"/>
    </xf>
    <xf numFmtId="0" fontId="9" fillId="0" borderId="4" xfId="0" applyFont="1" applyBorder="1" applyAlignment="1">
      <alignment horizontal="center"/>
    </xf>
    <xf numFmtId="0" fontId="9" fillId="0" borderId="23" xfId="0" applyFont="1" applyBorder="1" applyAlignment="1">
      <alignment horizontal="center"/>
    </xf>
    <xf numFmtId="0" fontId="24" fillId="5" borderId="8" xfId="0" quotePrefix="1" applyFont="1" applyFill="1" applyBorder="1" applyAlignment="1">
      <alignment horizontal="center" vertical="center" wrapText="1"/>
    </xf>
    <xf numFmtId="0" fontId="24" fillId="5" borderId="9" xfId="0" quotePrefix="1" applyFont="1" applyFill="1" applyBorder="1" applyAlignment="1">
      <alignment horizontal="center" vertical="center" wrapText="1"/>
    </xf>
    <xf numFmtId="0" fontId="13" fillId="5" borderId="8" xfId="0" quotePrefix="1" applyFont="1" applyFill="1" applyBorder="1" applyAlignment="1">
      <alignment horizontal="center" vertical="center" wrapText="1"/>
    </xf>
    <xf numFmtId="0" fontId="13" fillId="5" borderId="9" xfId="0" quotePrefix="1" applyFont="1" applyFill="1" applyBorder="1" applyAlignment="1">
      <alignment horizontal="center" vertical="center" wrapText="1"/>
    </xf>
    <xf numFmtId="0" fontId="21" fillId="7" borderId="8" xfId="0" applyFont="1" applyFill="1" applyBorder="1" applyAlignment="1">
      <alignment horizontal="center" wrapText="1"/>
    </xf>
    <xf numFmtId="0" fontId="21" fillId="7" borderId="9" xfId="0" applyFont="1" applyFill="1" applyBorder="1" applyAlignment="1">
      <alignment horizontal="center" wrapText="1"/>
    </xf>
    <xf numFmtId="1" fontId="9" fillId="2" borderId="8" xfId="1" applyNumberFormat="1" applyFont="1" applyFill="1" applyBorder="1" applyAlignment="1" applyProtection="1">
      <alignment horizontal="center" vertical="top" wrapText="1"/>
      <protection locked="0"/>
    </xf>
    <xf numFmtId="1" fontId="9" fillId="2" borderId="9" xfId="1" applyNumberFormat="1" applyFont="1" applyFill="1" applyBorder="1" applyAlignment="1" applyProtection="1">
      <alignment horizontal="center" vertical="top" wrapText="1"/>
      <protection locked="0"/>
    </xf>
    <xf numFmtId="0" fontId="9" fillId="5" borderId="4" xfId="0" applyFont="1" applyFill="1" applyBorder="1" applyAlignment="1">
      <alignment horizontal="left"/>
    </xf>
    <xf numFmtId="164" fontId="9" fillId="2" borderId="8" xfId="1" applyNumberFormat="1" applyFont="1" applyFill="1" applyBorder="1" applyAlignment="1">
      <alignment horizontal="left"/>
    </xf>
    <xf numFmtId="164" fontId="9" fillId="2" borderId="9" xfId="1" applyNumberFormat="1" applyFont="1" applyFill="1" applyBorder="1" applyAlignment="1">
      <alignment horizontal="left"/>
    </xf>
    <xf numFmtId="0" fontId="6" fillId="2" borderId="3" xfId="0" applyFont="1" applyFill="1" applyBorder="1" applyAlignment="1">
      <alignment horizontal="left"/>
    </xf>
    <xf numFmtId="0" fontId="9" fillId="2" borderId="8" xfId="0" applyFont="1" applyFill="1" applyBorder="1" applyAlignment="1">
      <alignment horizontal="left"/>
    </xf>
    <xf numFmtId="0" fontId="9" fillId="2" borderId="9" xfId="0" applyFont="1" applyFill="1" applyBorder="1" applyAlignment="1">
      <alignment horizontal="left"/>
    </xf>
    <xf numFmtId="0" fontId="6" fillId="2" borderId="8" xfId="2" applyNumberFormat="1" applyFont="1" applyFill="1" applyBorder="1" applyAlignment="1">
      <alignment horizontal="left" wrapText="1"/>
    </xf>
    <xf numFmtId="0" fontId="6" fillId="2" borderId="9" xfId="2" applyNumberFormat="1" applyFont="1" applyFill="1" applyBorder="1" applyAlignment="1">
      <alignment horizontal="left" wrapText="1"/>
    </xf>
    <xf numFmtId="0" fontId="6" fillId="2" borderId="8" xfId="2" applyNumberFormat="1" applyFont="1" applyFill="1" applyBorder="1" applyAlignment="1">
      <alignment horizontal="center" wrapText="1"/>
    </xf>
    <xf numFmtId="0" fontId="6" fillId="2" borderId="9" xfId="2" applyNumberFormat="1" applyFont="1" applyFill="1" applyBorder="1" applyAlignment="1">
      <alignment horizontal="center" wrapText="1"/>
    </xf>
    <xf numFmtId="0" fontId="9" fillId="2" borderId="10" xfId="0" applyFont="1" applyFill="1" applyBorder="1" applyAlignment="1">
      <alignment horizontal="left"/>
    </xf>
    <xf numFmtId="0" fontId="9" fillId="2" borderId="2" xfId="0" applyFont="1" applyFill="1" applyBorder="1" applyAlignment="1">
      <alignment horizontal="left"/>
    </xf>
    <xf numFmtId="0" fontId="9" fillId="5" borderId="4" xfId="0" applyFont="1" applyFill="1" applyBorder="1" applyAlignment="1">
      <alignment horizontal="left" vertical="center" wrapText="1"/>
    </xf>
    <xf numFmtId="0" fontId="9" fillId="5" borderId="4" xfId="0" applyFont="1" applyFill="1" applyBorder="1" applyAlignment="1">
      <alignment horizontal="left" wrapTex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0" xfId="0" applyFont="1" applyFill="1" applyAlignment="1">
      <alignment horizontal="center" vertical="center" wrapText="1"/>
    </xf>
    <xf numFmtId="0" fontId="14" fillId="5" borderId="1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7" fillId="3" borderId="4" xfId="0" applyFont="1" applyFill="1" applyBorder="1" applyAlignment="1">
      <alignment horizontal="right" vertical="top"/>
    </xf>
    <xf numFmtId="0" fontId="6" fillId="0" borderId="0" xfId="0" applyFont="1" applyAlignment="1">
      <alignment horizontal="center" vertical="center"/>
    </xf>
    <xf numFmtId="0" fontId="6" fillId="0" borderId="14" xfId="0" applyFont="1" applyBorder="1" applyAlignment="1">
      <alignment horizontal="left" vertical="top" wrapText="1"/>
    </xf>
    <xf numFmtId="0" fontId="6" fillId="0" borderId="13"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right"/>
    </xf>
    <xf numFmtId="0" fontId="6" fillId="2" borderId="2" xfId="0" applyFont="1" applyFill="1" applyBorder="1" applyAlignment="1">
      <alignment horizontal="left" wrapText="1"/>
    </xf>
    <xf numFmtId="0" fontId="20" fillId="2" borderId="2" xfId="3" applyFont="1" applyFill="1" applyBorder="1" applyAlignment="1">
      <alignment horizontal="left"/>
    </xf>
    <xf numFmtId="0" fontId="6" fillId="2" borderId="2" xfId="0" applyFont="1" applyFill="1" applyBorder="1" applyAlignment="1">
      <alignment horizontal="left" vertical="top" wrapText="1"/>
    </xf>
    <xf numFmtId="0" fontId="6" fillId="2" borderId="0" xfId="0" applyFont="1" applyFill="1" applyAlignment="1">
      <alignment horizontal="center" wrapText="1"/>
    </xf>
    <xf numFmtId="0" fontId="6" fillId="2" borderId="2" xfId="0" applyFont="1" applyFill="1" applyBorder="1" applyAlignment="1">
      <alignment horizontal="center" wrapText="1"/>
    </xf>
    <xf numFmtId="164" fontId="9" fillId="2" borderId="5" xfId="1" applyNumberFormat="1" applyFont="1" applyFill="1" applyBorder="1" applyAlignment="1">
      <alignment horizontal="left"/>
    </xf>
    <xf numFmtId="0" fontId="17" fillId="3" borderId="8" xfId="0" applyFont="1" applyFill="1" applyBorder="1" applyAlignment="1">
      <alignment horizontal="right" vertical="top" wrapText="1"/>
    </xf>
    <xf numFmtId="0" fontId="17" fillId="3" borderId="3" xfId="0" applyFont="1" applyFill="1" applyBorder="1" applyAlignment="1">
      <alignment horizontal="right" vertical="top"/>
    </xf>
    <xf numFmtId="0" fontId="17" fillId="3" borderId="9" xfId="0" applyFont="1" applyFill="1" applyBorder="1" applyAlignment="1">
      <alignment horizontal="right" vertical="top"/>
    </xf>
    <xf numFmtId="0" fontId="9" fillId="2" borderId="4" xfId="0" applyFont="1" applyFill="1" applyBorder="1" applyAlignment="1">
      <alignment horizontal="left" vertic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3" borderId="4" xfId="0" applyFont="1" applyFill="1" applyBorder="1" applyAlignment="1">
      <alignment horizontal="center" wrapText="1"/>
    </xf>
    <xf numFmtId="0" fontId="2" fillId="3" borderId="4"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7">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s>
  <tableStyles count="0" defaultTableStyle="TableStyleMedium2" defaultPivotStyle="PivotStyleLight16"/>
  <colors>
    <mruColors>
      <color rgb="FFBABED8"/>
      <color rgb="FF526A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22411</xdr:colOff>
      <xdr:row>1</xdr:row>
      <xdr:rowOff>118629</xdr:rowOff>
    </xdr:from>
    <xdr:to>
      <xdr:col>1</xdr:col>
      <xdr:colOff>629516</xdr:colOff>
      <xdr:row>5</xdr:row>
      <xdr:rowOff>68304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5" y="309129"/>
          <a:ext cx="1009654" cy="752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54785</xdr:rowOff>
    </xdr:from>
    <xdr:to>
      <xdr:col>0</xdr:col>
      <xdr:colOff>1042920</xdr:colOff>
      <xdr:row>4</xdr:row>
      <xdr:rowOff>178616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5285"/>
          <a:ext cx="1042920" cy="771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ld.root.loc\fileshare\Water%20&amp;%20Power\Water%20and%20Power%20Shared\_Admin\Templates\2020%20Water%20&amp;%20Wastewater%20Fee%20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ld.root.loc\fileshare\Water%20&amp;%20Power\Water%20and%20Power%20Shared\_Utility_Accounting\Rates,%20Charges%20and%20Fees\2020%20Rates%20Charges%20&amp;%20Fees\2020%20Input%20sheet%20for%20Rates%20Charges%20and%20Fees%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0 Fees"/>
      <sheetName val="Hydrant Flow Test"/>
      <sheetName val="Hydrant Meter "/>
      <sheetName val="Hydrant Billing"/>
      <sheetName val="Cross-Connection"/>
      <sheetName val="Wet Tap Fees"/>
      <sheetName val="Inside Res"/>
      <sheetName val="Inside Com"/>
      <sheetName val="Inside Irr"/>
      <sheetName val="Inside Hydrozone Irr"/>
      <sheetName val="Outside Detached Res"/>
      <sheetName val="Outside Attached Res"/>
      <sheetName val="Outside Com"/>
      <sheetName val="Outside Irr"/>
      <sheetName val="Outside Hydrozone Irr"/>
      <sheetName val="Outside Fire Tap"/>
      <sheetName val="Outside Application"/>
      <sheetName val="Outside Checklist - Routing"/>
      <sheetName val="HiddenValley Instructions"/>
      <sheetName val="New WW Service Only Customers"/>
      <sheetName val="Initial Acceptance"/>
      <sheetName val="Hydrant Rental (2)"/>
    </sheetNames>
    <sheetDataSet>
      <sheetData sheetId="0">
        <row r="1">
          <cell r="F1">
            <v>2020</v>
          </cell>
        </row>
        <row r="63">
          <cell r="E63">
            <v>61.28</v>
          </cell>
        </row>
        <row r="64">
          <cell r="E64">
            <v>103.41</v>
          </cell>
        </row>
        <row r="65">
          <cell r="E65">
            <v>210.65</v>
          </cell>
        </row>
        <row r="66">
          <cell r="E66">
            <v>333.21</v>
          </cell>
        </row>
        <row r="67">
          <cell r="E67">
            <v>624.29</v>
          </cell>
        </row>
        <row r="68">
          <cell r="E68">
            <v>1037.93</v>
          </cell>
        </row>
        <row r="69">
          <cell r="E69" t="str">
            <v>Negotiated</v>
          </cell>
        </row>
        <row r="77">
          <cell r="F77">
            <v>200</v>
          </cell>
        </row>
        <row r="84">
          <cell r="F84">
            <v>67</v>
          </cell>
        </row>
        <row r="93">
          <cell r="E93">
            <v>5</v>
          </cell>
        </row>
        <row r="94">
          <cell r="E94">
            <v>60</v>
          </cell>
        </row>
        <row r="97">
          <cell r="E97">
            <v>5.96</v>
          </cell>
        </row>
        <row r="99">
          <cell r="E99">
            <v>47640</v>
          </cell>
        </row>
        <row r="110">
          <cell r="E110">
            <v>0.22</v>
          </cell>
          <cell r="F110">
            <v>0.16</v>
          </cell>
        </row>
        <row r="111">
          <cell r="E111">
            <v>1.4</v>
          </cell>
          <cell r="F111">
            <v>1.3</v>
          </cell>
        </row>
        <row r="112">
          <cell r="E112">
            <v>1.6</v>
          </cell>
          <cell r="F112">
            <v>1.7</v>
          </cell>
        </row>
        <row r="114">
          <cell r="E114">
            <v>1</v>
          </cell>
        </row>
        <row r="115">
          <cell r="E115">
            <v>4</v>
          </cell>
        </row>
        <row r="116">
          <cell r="E116">
            <v>8</v>
          </cell>
        </row>
        <row r="117">
          <cell r="E117">
            <v>13</v>
          </cell>
        </row>
        <row r="118">
          <cell r="E118">
            <v>26</v>
          </cell>
        </row>
        <row r="119">
          <cell r="E119">
            <v>40</v>
          </cell>
        </row>
        <row r="125">
          <cell r="E125">
            <v>3</v>
          </cell>
        </row>
        <row r="127">
          <cell r="E127">
            <v>20</v>
          </cell>
          <cell r="F127">
            <v>3</v>
          </cell>
        </row>
        <row r="128">
          <cell r="E128">
            <v>12</v>
          </cell>
          <cell r="F128">
            <v>1.8</v>
          </cell>
        </row>
        <row r="129">
          <cell r="E129">
            <v>3.6</v>
          </cell>
          <cell r="F129">
            <v>0.6</v>
          </cell>
        </row>
        <row r="130">
          <cell r="E130">
            <v>0</v>
          </cell>
          <cell r="F130">
            <v>0</v>
          </cell>
        </row>
        <row r="146">
          <cell r="E146">
            <v>195</v>
          </cell>
        </row>
        <row r="147">
          <cell r="E147">
            <v>255</v>
          </cell>
        </row>
        <row r="149">
          <cell r="E149">
            <v>95</v>
          </cell>
        </row>
        <row r="150">
          <cell r="E150">
            <v>65</v>
          </cell>
        </row>
        <row r="160">
          <cell r="E160">
            <v>365</v>
          </cell>
        </row>
        <row r="161">
          <cell r="E161">
            <v>370</v>
          </cell>
        </row>
        <row r="162">
          <cell r="E162">
            <v>375</v>
          </cell>
        </row>
        <row r="163">
          <cell r="E163">
            <v>385</v>
          </cell>
        </row>
        <row r="164">
          <cell r="E164">
            <v>580</v>
          </cell>
        </row>
        <row r="189">
          <cell r="E189">
            <v>315</v>
          </cell>
        </row>
        <row r="190">
          <cell r="E190">
            <v>355</v>
          </cell>
        </row>
        <row r="192">
          <cell r="E192">
            <v>0</v>
          </cell>
        </row>
        <row r="193">
          <cell r="E193">
            <v>0</v>
          </cell>
        </row>
        <row r="196">
          <cell r="E196">
            <v>1087</v>
          </cell>
        </row>
        <row r="197">
          <cell r="E197">
            <v>1087</v>
          </cell>
        </row>
        <row r="198">
          <cell r="E198">
            <v>680</v>
          </cell>
        </row>
        <row r="199">
          <cell r="E199">
            <v>134</v>
          </cell>
        </row>
        <row r="202">
          <cell r="E202">
            <v>1087</v>
          </cell>
        </row>
        <row r="203">
          <cell r="E203">
            <v>1848</v>
          </cell>
        </row>
        <row r="204">
          <cell r="E204">
            <v>3588</v>
          </cell>
        </row>
        <row r="205">
          <cell r="E205">
            <v>5763</v>
          </cell>
        </row>
        <row r="206">
          <cell r="E206">
            <v>10873</v>
          </cell>
        </row>
        <row r="212">
          <cell r="E212">
            <v>5520</v>
          </cell>
          <cell r="F212">
            <v>8280</v>
          </cell>
        </row>
        <row r="213">
          <cell r="E213">
            <v>2870</v>
          </cell>
          <cell r="F213">
            <v>4310</v>
          </cell>
        </row>
        <row r="214">
          <cell r="E214">
            <v>2870</v>
          </cell>
          <cell r="F214">
            <v>4310</v>
          </cell>
        </row>
        <row r="215">
          <cell r="E215">
            <v>2280</v>
          </cell>
          <cell r="F215">
            <v>3420</v>
          </cell>
        </row>
        <row r="218">
          <cell r="E218">
            <v>8000</v>
          </cell>
          <cell r="F218">
            <v>12000</v>
          </cell>
        </row>
        <row r="219">
          <cell r="E219">
            <v>19130</v>
          </cell>
          <cell r="F219">
            <v>28700</v>
          </cell>
        </row>
        <row r="220">
          <cell r="E220">
            <v>36080</v>
          </cell>
          <cell r="F220">
            <v>54120</v>
          </cell>
        </row>
        <row r="224">
          <cell r="E224">
            <v>19350</v>
          </cell>
          <cell r="F224">
            <v>29030</v>
          </cell>
        </row>
        <row r="225">
          <cell r="E225">
            <v>46380</v>
          </cell>
          <cell r="F225">
            <v>69570</v>
          </cell>
        </row>
        <row r="226">
          <cell r="E226">
            <v>106420</v>
          </cell>
          <cell r="F226">
            <v>159630</v>
          </cell>
        </row>
        <row r="227">
          <cell r="E227">
            <v>134780</v>
          </cell>
          <cell r="F227">
            <v>202170</v>
          </cell>
        </row>
        <row r="228">
          <cell r="E228">
            <v>357250</v>
          </cell>
          <cell r="F228">
            <v>535880</v>
          </cell>
        </row>
        <row r="235">
          <cell r="E235">
            <v>2880</v>
          </cell>
          <cell r="F235">
            <v>4320</v>
          </cell>
        </row>
        <row r="236">
          <cell r="E236">
            <v>2540</v>
          </cell>
          <cell r="F236">
            <v>3810</v>
          </cell>
        </row>
        <row r="237">
          <cell r="E237">
            <v>2540</v>
          </cell>
          <cell r="F237">
            <v>3810</v>
          </cell>
        </row>
        <row r="238">
          <cell r="E238">
            <v>1970</v>
          </cell>
          <cell r="F238">
            <v>2960</v>
          </cell>
        </row>
        <row r="241">
          <cell r="E241">
            <v>8630</v>
          </cell>
          <cell r="F241">
            <v>12950</v>
          </cell>
        </row>
        <row r="242">
          <cell r="E242">
            <v>19880</v>
          </cell>
        </row>
        <row r="243">
          <cell r="E243">
            <v>36520</v>
          </cell>
          <cell r="F243">
            <v>54780</v>
          </cell>
        </row>
        <row r="250">
          <cell r="F250">
            <v>553</v>
          </cell>
        </row>
        <row r="264">
          <cell r="E264">
            <v>13</v>
          </cell>
        </row>
        <row r="265">
          <cell r="E265">
            <v>5</v>
          </cell>
        </row>
        <row r="266">
          <cell r="E266">
            <v>2</v>
          </cell>
        </row>
        <row r="269">
          <cell r="F269">
            <v>400</v>
          </cell>
        </row>
        <row r="270">
          <cell r="F270">
            <v>700</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Instructions"/>
      <sheetName val="John Look at this before postin"/>
      <sheetName val="All Rates Charges &amp; Fees"/>
      <sheetName val="Water"/>
      <sheetName val="Wastewater"/>
      <sheetName val="Electric"/>
      <sheetName val="Development"/>
      <sheetName val="Misc Account Fees"/>
    </sheetNames>
    <sheetDataSet>
      <sheetData sheetId="0" refreshError="1"/>
      <sheetData sheetId="1" refreshError="1"/>
      <sheetData sheetId="2">
        <row r="214">
          <cell r="G214">
            <v>14.46</v>
          </cell>
        </row>
        <row r="215">
          <cell r="G215">
            <v>4.2300000000000004</v>
          </cell>
        </row>
        <row r="216">
          <cell r="G216">
            <v>14.46</v>
          </cell>
        </row>
        <row r="222">
          <cell r="G222">
            <v>21.69</v>
          </cell>
        </row>
        <row r="223">
          <cell r="G223">
            <v>6.35</v>
          </cell>
        </row>
        <row r="224">
          <cell r="G224">
            <v>21.69</v>
          </cell>
        </row>
        <row r="229">
          <cell r="G229">
            <v>4.79</v>
          </cell>
        </row>
        <row r="230">
          <cell r="G230">
            <v>5.25</v>
          </cell>
        </row>
        <row r="231">
          <cell r="G231">
            <v>5.28</v>
          </cell>
        </row>
        <row r="240">
          <cell r="G240">
            <v>7.19</v>
          </cell>
        </row>
        <row r="241">
          <cell r="G241">
            <v>7.88</v>
          </cell>
        </row>
        <row r="242">
          <cell r="G242">
            <v>7.92</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lake.Hornung@cityoflovela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26AA4"/>
  </sheetPr>
  <dimension ref="A1:L415"/>
  <sheetViews>
    <sheetView tabSelected="1" showWhiteSpace="0" view="pageBreakPreview" zoomScale="115" zoomScaleNormal="130" zoomScaleSheetLayoutView="115" workbookViewId="0">
      <selection activeCell="H32" sqref="H32"/>
    </sheetView>
  </sheetViews>
  <sheetFormatPr defaultColWidth="9.140625" defaultRowHeight="14.25" x14ac:dyDescent="0.2"/>
  <cols>
    <col min="1" max="1" width="6" style="1" customWidth="1"/>
    <col min="2" max="2" width="28.28515625" style="1" customWidth="1"/>
    <col min="3" max="3" width="24.42578125" style="1" customWidth="1"/>
    <col min="4" max="4" width="8.5703125" style="1" customWidth="1"/>
    <col min="5" max="5" width="13" style="1" customWidth="1"/>
    <col min="6" max="6" width="0.7109375" style="1" customWidth="1"/>
    <col min="7" max="7" width="14.5703125" style="1" customWidth="1"/>
    <col min="8" max="8" width="7.28515625" style="1" customWidth="1"/>
    <col min="9" max="9" width="10.28515625" style="1" customWidth="1"/>
    <col min="10" max="10" width="18.42578125" style="7" hidden="1" customWidth="1"/>
    <col min="11" max="11" width="17" style="1" hidden="1" customWidth="1"/>
    <col min="12" max="12" width="10.42578125" style="1" hidden="1" customWidth="1"/>
    <col min="13" max="16384" width="9.140625" style="1"/>
  </cols>
  <sheetData>
    <row r="1" spans="1:10" ht="15" customHeight="1" thickBot="1" x14ac:dyDescent="0.25">
      <c r="A1" s="217" t="s">
        <v>157</v>
      </c>
      <c r="B1" s="217"/>
      <c r="C1" s="217"/>
      <c r="D1" s="217"/>
      <c r="E1" s="217"/>
      <c r="F1" s="217"/>
      <c r="G1" s="217"/>
      <c r="H1" s="217"/>
      <c r="I1" s="217"/>
    </row>
    <row r="2" spans="1:10" ht="15" x14ac:dyDescent="0.25">
      <c r="C2" s="225" t="s">
        <v>96</v>
      </c>
      <c r="D2" s="225"/>
      <c r="E2" s="2"/>
      <c r="F2" s="2"/>
      <c r="G2" s="224" t="s">
        <v>95</v>
      </c>
      <c r="H2" s="224"/>
      <c r="I2" s="224"/>
    </row>
    <row r="3" spans="1:10" ht="15" customHeight="1" x14ac:dyDescent="0.3">
      <c r="B3" s="82" t="s">
        <v>100</v>
      </c>
      <c r="C3" s="218"/>
      <c r="D3" s="219"/>
      <c r="E3" s="82" t="s">
        <v>100</v>
      </c>
      <c r="F3" s="82"/>
      <c r="G3" s="226"/>
      <c r="H3" s="226"/>
      <c r="I3" s="226"/>
    </row>
    <row r="4" spans="1:10" ht="16.5" x14ac:dyDescent="0.3">
      <c r="B4" s="82" t="s">
        <v>101</v>
      </c>
      <c r="C4" s="218"/>
      <c r="D4" s="219"/>
      <c r="E4" s="82" t="s">
        <v>101</v>
      </c>
      <c r="F4" s="82"/>
      <c r="G4" s="226"/>
      <c r="H4" s="226"/>
      <c r="I4" s="226"/>
    </row>
    <row r="5" spans="1:10" ht="16.5" x14ac:dyDescent="0.3">
      <c r="B5" s="82" t="s">
        <v>94</v>
      </c>
      <c r="C5" s="227"/>
      <c r="D5" s="229"/>
      <c r="E5" s="82" t="s">
        <v>94</v>
      </c>
      <c r="F5" s="82"/>
      <c r="G5" s="227"/>
      <c r="H5" s="228"/>
      <c r="I5" s="229"/>
    </row>
    <row r="6" spans="1:10" ht="16.5" x14ac:dyDescent="0.3">
      <c r="B6" s="82" t="s">
        <v>93</v>
      </c>
      <c r="C6" s="230"/>
      <c r="D6" s="241"/>
      <c r="E6" s="82" t="s">
        <v>93</v>
      </c>
      <c r="F6" s="82"/>
      <c r="G6" s="230"/>
      <c r="H6" s="231"/>
      <c r="I6" s="232"/>
    </row>
    <row r="7" spans="1:10" ht="6" customHeight="1" thickBot="1" x14ac:dyDescent="0.25"/>
    <row r="8" spans="1:10" ht="16.5" customHeight="1" x14ac:dyDescent="0.2">
      <c r="A8" s="236" t="s">
        <v>158</v>
      </c>
      <c r="B8" s="237"/>
      <c r="C8" s="237"/>
      <c r="D8" s="237"/>
      <c r="E8" s="237"/>
      <c r="F8" s="107"/>
      <c r="G8" s="233" t="s">
        <v>153</v>
      </c>
      <c r="H8" s="234"/>
      <c r="I8" s="235"/>
    </row>
    <row r="9" spans="1:10" ht="15" customHeight="1" x14ac:dyDescent="0.2">
      <c r="A9" s="84" t="s">
        <v>135</v>
      </c>
      <c r="B9" s="85"/>
      <c r="C9" s="83"/>
      <c r="D9" s="83"/>
      <c r="E9" s="83"/>
      <c r="F9" s="83"/>
      <c r="G9" s="193"/>
      <c r="H9" s="194"/>
      <c r="I9" s="195"/>
    </row>
    <row r="10" spans="1:10" ht="15" customHeight="1" x14ac:dyDescent="0.2">
      <c r="A10" s="84" t="s">
        <v>102</v>
      </c>
      <c r="B10" s="85"/>
      <c r="C10" s="83"/>
      <c r="D10" s="83"/>
      <c r="E10" s="83"/>
      <c r="F10" s="83"/>
      <c r="G10" s="193"/>
      <c r="H10" s="194"/>
      <c r="I10" s="195"/>
    </row>
    <row r="11" spans="1:10" ht="15" thickBot="1" x14ac:dyDescent="0.25">
      <c r="A11" s="121" t="s">
        <v>116</v>
      </c>
      <c r="B11" s="122"/>
      <c r="C11" s="104"/>
      <c r="D11" s="123"/>
      <c r="E11" s="104"/>
      <c r="F11" s="104"/>
      <c r="G11" s="193"/>
      <c r="H11" s="194"/>
      <c r="I11" s="195"/>
    </row>
    <row r="12" spans="1:10" ht="15" customHeight="1" x14ac:dyDescent="0.2">
      <c r="A12" s="238" t="s">
        <v>117</v>
      </c>
      <c r="B12" s="239"/>
      <c r="C12" s="239"/>
      <c r="D12" s="239"/>
      <c r="E12" s="239"/>
      <c r="F12" s="124"/>
      <c r="G12" s="193"/>
      <c r="H12" s="194"/>
      <c r="I12" s="195"/>
      <c r="J12" s="1"/>
    </row>
    <row r="13" spans="1:10" ht="16.5" x14ac:dyDescent="0.3">
      <c r="A13" s="125"/>
      <c r="B13" s="111" t="s">
        <v>15</v>
      </c>
      <c r="C13" s="184"/>
      <c r="D13" s="185"/>
      <c r="E13" s="185"/>
      <c r="F13" s="186"/>
      <c r="G13" s="193"/>
      <c r="H13" s="194"/>
      <c r="I13" s="195"/>
      <c r="J13" s="1"/>
    </row>
    <row r="14" spans="1:10" ht="16.5" x14ac:dyDescent="0.2">
      <c r="A14" s="126"/>
      <c r="B14" s="112" t="s">
        <v>16</v>
      </c>
      <c r="C14" s="187"/>
      <c r="D14" s="188"/>
      <c r="E14" s="188"/>
      <c r="F14" s="189"/>
      <c r="G14" s="193"/>
      <c r="H14" s="194"/>
      <c r="I14" s="195"/>
      <c r="J14" s="1"/>
    </row>
    <row r="15" spans="1:10" ht="15" customHeight="1" x14ac:dyDescent="0.3">
      <c r="A15" s="127"/>
      <c r="B15" s="114" t="s">
        <v>118</v>
      </c>
      <c r="C15" s="190"/>
      <c r="D15" s="191"/>
      <c r="E15" s="191"/>
      <c r="F15" s="192"/>
      <c r="G15" s="193"/>
      <c r="H15" s="194"/>
      <c r="I15" s="195"/>
      <c r="J15" s="1"/>
    </row>
    <row r="16" spans="1:10" ht="15" customHeight="1" thickBot="1" x14ac:dyDescent="0.35">
      <c r="A16" s="127"/>
      <c r="B16" s="114" t="s">
        <v>119</v>
      </c>
      <c r="C16" s="190"/>
      <c r="D16" s="191"/>
      <c r="E16" s="191"/>
      <c r="F16" s="192"/>
      <c r="G16" s="118"/>
      <c r="H16" s="152" t="s">
        <v>1</v>
      </c>
      <c r="I16" s="174"/>
      <c r="J16" s="1"/>
    </row>
    <row r="17" spans="1:12" ht="40.5" customHeight="1" x14ac:dyDescent="0.2">
      <c r="A17" s="127"/>
      <c r="B17" s="120" t="s">
        <v>122</v>
      </c>
      <c r="C17" s="198"/>
      <c r="D17" s="198"/>
      <c r="E17" s="198"/>
      <c r="F17" s="198"/>
      <c r="G17" s="198"/>
      <c r="H17" s="198"/>
      <c r="I17" s="199"/>
      <c r="J17" s="1"/>
    </row>
    <row r="18" spans="1:12" ht="39" customHeight="1" x14ac:dyDescent="0.2">
      <c r="A18" s="127"/>
      <c r="B18" s="115" t="s">
        <v>123</v>
      </c>
      <c r="C18" s="187"/>
      <c r="D18" s="188"/>
      <c r="E18" s="188"/>
      <c r="F18" s="188"/>
      <c r="G18" s="188"/>
      <c r="H18" s="188"/>
      <c r="I18" s="189"/>
      <c r="J18" s="1"/>
    </row>
    <row r="19" spans="1:12" ht="39.75" customHeight="1" x14ac:dyDescent="0.2">
      <c r="A19" s="128"/>
      <c r="B19" s="120" t="s">
        <v>139</v>
      </c>
      <c r="C19" s="198"/>
      <c r="D19" s="198"/>
      <c r="E19" s="198"/>
      <c r="F19" s="198"/>
      <c r="G19" s="198"/>
      <c r="H19" s="198"/>
      <c r="I19" s="199"/>
      <c r="J19" s="1"/>
    </row>
    <row r="20" spans="1:12" ht="39.75" customHeight="1" x14ac:dyDescent="0.2">
      <c r="A20" s="128"/>
      <c r="B20" s="120" t="s">
        <v>137</v>
      </c>
      <c r="C20" s="198"/>
      <c r="D20" s="198"/>
      <c r="E20" s="198"/>
      <c r="F20" s="198"/>
      <c r="G20" s="198"/>
      <c r="H20" s="198"/>
      <c r="I20" s="199"/>
      <c r="J20" s="1"/>
    </row>
    <row r="21" spans="1:12" ht="15" customHeight="1" x14ac:dyDescent="0.2">
      <c r="A21" s="129"/>
      <c r="B21" s="113" t="s">
        <v>120</v>
      </c>
      <c r="C21" s="153"/>
      <c r="D21" s="110" t="s">
        <v>151</v>
      </c>
      <c r="E21" s="93"/>
      <c r="F21" s="93"/>
      <c r="G21" s="105"/>
      <c r="H21" s="105"/>
      <c r="I21" s="106"/>
      <c r="J21" s="1"/>
    </row>
    <row r="22" spans="1:12" ht="15" customHeight="1" x14ac:dyDescent="0.2">
      <c r="A22" s="126"/>
      <c r="B22" s="114" t="s">
        <v>136</v>
      </c>
      <c r="C22" s="154"/>
      <c r="D22" s="109" t="s">
        <v>114</v>
      </c>
      <c r="G22" s="154"/>
      <c r="H22" s="88" t="s">
        <v>134</v>
      </c>
      <c r="I22" s="130"/>
    </row>
    <row r="23" spans="1:12" ht="15" customHeight="1" x14ac:dyDescent="0.2">
      <c r="A23" s="126"/>
      <c r="B23" s="114" t="s">
        <v>147</v>
      </c>
      <c r="C23" s="155"/>
      <c r="D23" s="109" t="s">
        <v>111</v>
      </c>
      <c r="G23" s="119" t="s">
        <v>124</v>
      </c>
      <c r="H23" s="157"/>
      <c r="I23" s="148" t="s">
        <v>111</v>
      </c>
      <c r="J23" s="1" t="s">
        <v>111</v>
      </c>
    </row>
    <row r="24" spans="1:12" ht="15" customHeight="1" x14ac:dyDescent="0.2">
      <c r="A24" s="125"/>
      <c r="B24" s="111" t="s">
        <v>121</v>
      </c>
      <c r="C24" s="154"/>
      <c r="D24" s="116" t="s">
        <v>149</v>
      </c>
      <c r="E24" s="93"/>
      <c r="F24" s="93"/>
      <c r="G24" s="154"/>
      <c r="H24" s="117" t="s">
        <v>148</v>
      </c>
      <c r="I24" s="131"/>
      <c r="J24" s="1"/>
    </row>
    <row r="25" spans="1:12" ht="15" customHeight="1" thickBot="1" x14ac:dyDescent="0.25">
      <c r="A25" s="132"/>
      <c r="B25" s="133"/>
      <c r="C25" s="156"/>
      <c r="D25" s="134" t="s">
        <v>150</v>
      </c>
      <c r="E25" s="135"/>
      <c r="F25" s="135"/>
      <c r="G25" s="158"/>
      <c r="H25" s="136" t="s">
        <v>115</v>
      </c>
      <c r="I25" s="137"/>
      <c r="J25" s="1" t="s">
        <v>4</v>
      </c>
    </row>
    <row r="26" spans="1:12" ht="5.25" customHeight="1" thickBot="1" x14ac:dyDescent="0.25">
      <c r="J26" s="37" t="s">
        <v>5</v>
      </c>
    </row>
    <row r="27" spans="1:12" ht="15" x14ac:dyDescent="0.2">
      <c r="A27" s="220" t="s">
        <v>103</v>
      </c>
      <c r="B27" s="221"/>
      <c r="C27" s="222"/>
      <c r="D27" s="222"/>
      <c r="E27" s="222"/>
      <c r="F27" s="222"/>
      <c r="G27" s="222"/>
      <c r="H27" s="222"/>
      <c r="I27" s="223"/>
      <c r="J27" s="78"/>
    </row>
    <row r="28" spans="1:12" s="86" customFormat="1" ht="27.75" customHeight="1" x14ac:dyDescent="0.3">
      <c r="A28" s="180" t="s">
        <v>112</v>
      </c>
      <c r="B28" s="196" t="s">
        <v>104</v>
      </c>
      <c r="C28" s="196" t="s">
        <v>106</v>
      </c>
      <c r="D28" s="96" t="s">
        <v>127</v>
      </c>
      <c r="E28" s="268" t="s">
        <v>141</v>
      </c>
      <c r="F28" s="269"/>
      <c r="G28" s="97" t="s">
        <v>142</v>
      </c>
      <c r="H28" s="96" t="s">
        <v>109</v>
      </c>
      <c r="I28" s="140" t="s">
        <v>110</v>
      </c>
    </row>
    <row r="29" spans="1:12" s="14" customFormat="1" x14ac:dyDescent="0.2">
      <c r="A29" s="141" t="s">
        <v>113</v>
      </c>
      <c r="B29" s="197"/>
      <c r="C29" s="197"/>
      <c r="D29" s="98" t="s">
        <v>107</v>
      </c>
      <c r="E29" s="270" t="s">
        <v>97</v>
      </c>
      <c r="F29" s="271"/>
      <c r="G29" s="98" t="s">
        <v>99</v>
      </c>
      <c r="H29" s="99" t="s">
        <v>99</v>
      </c>
      <c r="I29" s="142" t="s">
        <v>111</v>
      </c>
      <c r="J29" s="79" t="s">
        <v>24</v>
      </c>
      <c r="K29" s="7" t="s">
        <v>130</v>
      </c>
      <c r="L29" s="14" t="s">
        <v>98</v>
      </c>
    </row>
    <row r="30" spans="1:12" ht="11.25" customHeight="1" x14ac:dyDescent="0.2">
      <c r="A30" s="159">
        <v>1</v>
      </c>
      <c r="B30" s="100" t="s">
        <v>144</v>
      </c>
      <c r="C30" s="100" t="s">
        <v>105</v>
      </c>
      <c r="D30" s="181">
        <v>5550</v>
      </c>
      <c r="E30" s="272" t="s">
        <v>129</v>
      </c>
      <c r="F30" s="273"/>
      <c r="G30" s="101">
        <v>30</v>
      </c>
      <c r="H30" s="102">
        <v>25</v>
      </c>
      <c r="I30" s="143" t="s">
        <v>4</v>
      </c>
      <c r="J30" s="79" t="s">
        <v>133</v>
      </c>
      <c r="K30" s="7" t="s">
        <v>133</v>
      </c>
      <c r="L30" s="1" t="s">
        <v>133</v>
      </c>
    </row>
    <row r="31" spans="1:12" ht="10.5" customHeight="1" x14ac:dyDescent="0.2">
      <c r="A31" s="159">
        <v>2</v>
      </c>
      <c r="B31" s="100" t="s">
        <v>143</v>
      </c>
      <c r="C31" s="100" t="s">
        <v>108</v>
      </c>
      <c r="D31" s="181">
        <v>2000</v>
      </c>
      <c r="E31" s="272" t="s">
        <v>6</v>
      </c>
      <c r="F31" s="273"/>
      <c r="G31" s="101">
        <v>50</v>
      </c>
      <c r="H31" s="102">
        <v>45</v>
      </c>
      <c r="I31" s="143" t="s">
        <v>5</v>
      </c>
      <c r="J31" s="87" t="s">
        <v>129</v>
      </c>
      <c r="K31" s="1" t="s">
        <v>131</v>
      </c>
      <c r="L31" s="151">
        <v>30</v>
      </c>
    </row>
    <row r="32" spans="1:12" ht="25.5" customHeight="1" x14ac:dyDescent="0.2">
      <c r="A32" s="160"/>
      <c r="B32" s="161"/>
      <c r="C32" s="162"/>
      <c r="D32" s="176"/>
      <c r="E32" s="274" t="s">
        <v>133</v>
      </c>
      <c r="F32" s="275"/>
      <c r="G32" s="149" t="str">
        <f>VLOOKUP(E32,J30:M37,3)</f>
        <v xml:space="preserve"> </v>
      </c>
      <c r="H32" s="169"/>
      <c r="I32" s="170"/>
      <c r="J32" s="80" t="s">
        <v>6</v>
      </c>
      <c r="K32" s="1" t="s">
        <v>131</v>
      </c>
      <c r="L32" s="151">
        <v>50</v>
      </c>
    </row>
    <row r="33" spans="1:12" ht="25.5" customHeight="1" x14ac:dyDescent="0.2">
      <c r="A33" s="163"/>
      <c r="B33" s="164"/>
      <c r="C33" s="165"/>
      <c r="D33" s="176"/>
      <c r="E33" s="274" t="s">
        <v>133</v>
      </c>
      <c r="F33" s="275"/>
      <c r="G33" s="149"/>
      <c r="H33" s="169"/>
      <c r="I33" s="170"/>
      <c r="J33" s="81" t="s">
        <v>7</v>
      </c>
      <c r="K33" s="1" t="s">
        <v>132</v>
      </c>
      <c r="L33" s="151">
        <v>100</v>
      </c>
    </row>
    <row r="34" spans="1:12" ht="25.5" customHeight="1" x14ac:dyDescent="0.2">
      <c r="A34" s="163"/>
      <c r="B34" s="164"/>
      <c r="C34" s="165"/>
      <c r="D34" s="176"/>
      <c r="E34" s="274" t="s">
        <v>133</v>
      </c>
      <c r="F34" s="275"/>
      <c r="G34" s="149"/>
      <c r="H34" s="169"/>
      <c r="I34" s="170"/>
      <c r="J34" s="81" t="s">
        <v>8</v>
      </c>
      <c r="K34" s="1" t="s">
        <v>132</v>
      </c>
      <c r="L34" s="151">
        <v>160</v>
      </c>
    </row>
    <row r="35" spans="1:12" ht="25.5" customHeight="1" x14ac:dyDescent="0.2">
      <c r="A35" s="163"/>
      <c r="B35" s="164"/>
      <c r="C35" s="165"/>
      <c r="D35" s="176"/>
      <c r="E35" s="274" t="s">
        <v>133</v>
      </c>
      <c r="F35" s="275"/>
      <c r="G35" s="149"/>
      <c r="H35" s="169"/>
      <c r="I35" s="170"/>
      <c r="J35" s="81" t="s">
        <v>12</v>
      </c>
      <c r="K35" s="1" t="s">
        <v>132</v>
      </c>
      <c r="L35" s="151">
        <v>400</v>
      </c>
    </row>
    <row r="36" spans="1:12" ht="25.5" customHeight="1" x14ac:dyDescent="0.2">
      <c r="A36" s="163"/>
      <c r="B36" s="164"/>
      <c r="C36" s="165"/>
      <c r="D36" s="176"/>
      <c r="E36" s="274" t="s">
        <v>133</v>
      </c>
      <c r="F36" s="275"/>
      <c r="G36" s="149"/>
      <c r="H36" s="169"/>
      <c r="I36" s="170"/>
      <c r="J36" s="81" t="s">
        <v>9</v>
      </c>
      <c r="K36" s="1" t="s">
        <v>132</v>
      </c>
      <c r="L36" s="151">
        <v>800</v>
      </c>
    </row>
    <row r="37" spans="1:12" ht="25.5" customHeight="1" thickBot="1" x14ac:dyDescent="0.25">
      <c r="A37" s="166"/>
      <c r="B37" s="167"/>
      <c r="C37" s="168"/>
      <c r="D37" s="177"/>
      <c r="E37" s="202" t="s">
        <v>133</v>
      </c>
      <c r="F37" s="203"/>
      <c r="G37" s="150"/>
      <c r="H37" s="171"/>
      <c r="I37" s="172"/>
      <c r="J37" s="81" t="s">
        <v>10</v>
      </c>
      <c r="K37" s="1" t="s">
        <v>132</v>
      </c>
      <c r="L37" s="151">
        <v>1600</v>
      </c>
    </row>
    <row r="38" spans="1:12" ht="13.5" customHeight="1" x14ac:dyDescent="0.3">
      <c r="A38" s="89"/>
      <c r="B38" s="90"/>
      <c r="C38" s="91" t="s">
        <v>146</v>
      </c>
      <c r="D38" s="178">
        <f>SUM(D32:D37)</f>
        <v>0</v>
      </c>
      <c r="E38" s="138" t="str">
        <f>IF(C21&lt;&gt;D38,"Error, must match total irrigated area on landscape plan.","")</f>
        <v/>
      </c>
      <c r="F38" s="139"/>
      <c r="J38" s="108"/>
    </row>
    <row r="39" spans="1:12" ht="3.75" customHeight="1" thickBot="1" x14ac:dyDescent="0.25"/>
    <row r="40" spans="1:12" ht="15" x14ac:dyDescent="0.25">
      <c r="A40" s="204" t="s">
        <v>128</v>
      </c>
      <c r="B40" s="205"/>
      <c r="C40" s="205"/>
      <c r="D40" s="205"/>
      <c r="E40" s="206"/>
      <c r="G40" s="204" t="s">
        <v>125</v>
      </c>
      <c r="H40" s="205"/>
      <c r="I40" s="206"/>
    </row>
    <row r="41" spans="1:12" ht="16.5" customHeight="1" x14ac:dyDescent="0.3">
      <c r="A41" s="179" t="s">
        <v>154</v>
      </c>
      <c r="B41" s="94" t="s">
        <v>140</v>
      </c>
      <c r="C41" s="94" t="s">
        <v>155</v>
      </c>
      <c r="D41" s="95" t="s">
        <v>126</v>
      </c>
      <c r="E41" s="103"/>
      <c r="G41" s="144" t="s">
        <v>98</v>
      </c>
      <c r="H41" s="200" t="s">
        <v>24</v>
      </c>
      <c r="I41" s="201"/>
    </row>
    <row r="42" spans="1:12" ht="12.75" customHeight="1" x14ac:dyDescent="0.2">
      <c r="A42" s="182" t="s">
        <v>133</v>
      </c>
      <c r="B42" s="92" t="str">
        <f>IF(C42="",VLOOKUP(A42,J30:K37,2,TRUE),"")</f>
        <v xml:space="preserve"> </v>
      </c>
      <c r="C42" s="173"/>
      <c r="D42" s="207" t="s">
        <v>138</v>
      </c>
      <c r="E42" s="208"/>
      <c r="G42" s="145" t="s">
        <v>99</v>
      </c>
      <c r="H42" s="213" t="s">
        <v>97</v>
      </c>
      <c r="I42" s="214"/>
    </row>
    <row r="43" spans="1:12" ht="12.75" customHeight="1" x14ac:dyDescent="0.2">
      <c r="A43" s="182" t="s">
        <v>133</v>
      </c>
      <c r="B43" s="92" t="str">
        <f>VLOOKUP(A43,J30:K37,2,TRUE)</f>
        <v xml:space="preserve"> </v>
      </c>
      <c r="C43" s="173"/>
      <c r="D43" s="209"/>
      <c r="E43" s="210"/>
      <c r="G43" s="146">
        <v>30</v>
      </c>
      <c r="H43" s="215" t="s">
        <v>129</v>
      </c>
      <c r="I43" s="216"/>
    </row>
    <row r="44" spans="1:12" ht="12.75" customHeight="1" x14ac:dyDescent="0.2">
      <c r="A44" s="182" t="s">
        <v>133</v>
      </c>
      <c r="B44" s="92" t="str">
        <f>VLOOKUP(A44,J30:K37,2,TRUE)</f>
        <v xml:space="preserve"> </v>
      </c>
      <c r="C44" s="173"/>
      <c r="D44" s="209"/>
      <c r="E44" s="210"/>
      <c r="G44" s="146">
        <v>50</v>
      </c>
      <c r="H44" s="215" t="s">
        <v>6</v>
      </c>
      <c r="I44" s="216"/>
    </row>
    <row r="45" spans="1:12" ht="12.75" customHeight="1" x14ac:dyDescent="0.2">
      <c r="A45" s="182" t="s">
        <v>133</v>
      </c>
      <c r="B45" s="92" t="str">
        <f>VLOOKUP(A45,J30:K37,2,TRUE)</f>
        <v xml:space="preserve"> </v>
      </c>
      <c r="C45" s="173"/>
      <c r="D45" s="209"/>
      <c r="E45" s="210"/>
      <c r="G45" s="147">
        <v>100</v>
      </c>
      <c r="H45" s="211" t="s">
        <v>7</v>
      </c>
      <c r="I45" s="212"/>
    </row>
    <row r="46" spans="1:12" ht="12.75" customHeight="1" x14ac:dyDescent="0.2">
      <c r="A46" s="182" t="s">
        <v>133</v>
      </c>
      <c r="B46" s="92" t="str">
        <f>VLOOKUP(A46,J30:K37,2,TRUE)</f>
        <v xml:space="preserve"> </v>
      </c>
      <c r="C46" s="173"/>
      <c r="D46" s="209"/>
      <c r="E46" s="210"/>
      <c r="G46" s="147">
        <v>160</v>
      </c>
      <c r="H46" s="211" t="s">
        <v>8</v>
      </c>
      <c r="I46" s="212"/>
    </row>
    <row r="47" spans="1:12" ht="12.75" customHeight="1" thickBot="1" x14ac:dyDescent="0.25">
      <c r="A47" s="183" t="s">
        <v>133</v>
      </c>
      <c r="B47" s="175" t="str">
        <f>VLOOKUP(A47,J30:K37,2,TRUE)</f>
        <v xml:space="preserve"> </v>
      </c>
      <c r="C47" s="173"/>
      <c r="D47" s="209"/>
      <c r="E47" s="210"/>
      <c r="G47" s="147">
        <v>400</v>
      </c>
      <c r="H47" s="211" t="s">
        <v>12</v>
      </c>
      <c r="I47" s="212"/>
    </row>
    <row r="48" spans="1:12" ht="12.75" customHeight="1" x14ac:dyDescent="0.2">
      <c r="A48" s="260" t="s">
        <v>152</v>
      </c>
      <c r="B48" s="261"/>
      <c r="C48" s="251"/>
      <c r="D48" s="252"/>
      <c r="E48" s="253"/>
      <c r="G48" s="147">
        <v>800</v>
      </c>
      <c r="H48" s="211" t="s">
        <v>9</v>
      </c>
      <c r="I48" s="212"/>
    </row>
    <row r="49" spans="1:11" ht="12.75" customHeight="1" x14ac:dyDescent="0.2">
      <c r="A49" s="262"/>
      <c r="B49" s="263"/>
      <c r="C49" s="254"/>
      <c r="D49" s="255"/>
      <c r="E49" s="256"/>
      <c r="G49" s="147">
        <v>1600</v>
      </c>
      <c r="H49" s="266" t="s">
        <v>10</v>
      </c>
      <c r="I49" s="267"/>
    </row>
    <row r="50" spans="1:11" ht="14.25" customHeight="1" x14ac:dyDescent="0.2">
      <c r="A50" s="262"/>
      <c r="B50" s="263"/>
      <c r="C50" s="254"/>
      <c r="D50" s="255"/>
      <c r="E50" s="256"/>
      <c r="G50" s="242" t="s">
        <v>145</v>
      </c>
      <c r="H50" s="243"/>
      <c r="I50" s="244"/>
    </row>
    <row r="51" spans="1:11" ht="14.25" customHeight="1" x14ac:dyDescent="0.2">
      <c r="A51" s="262"/>
      <c r="B51" s="263"/>
      <c r="C51" s="254"/>
      <c r="D51" s="255"/>
      <c r="E51" s="256"/>
      <c r="G51" s="245"/>
      <c r="H51" s="246"/>
      <c r="I51" s="247"/>
    </row>
    <row r="52" spans="1:11" ht="9.75" customHeight="1" thickBot="1" x14ac:dyDescent="0.25">
      <c r="A52" s="264"/>
      <c r="B52" s="265"/>
      <c r="C52" s="257"/>
      <c r="D52" s="258"/>
      <c r="E52" s="259"/>
      <c r="G52" s="248"/>
      <c r="H52" s="249"/>
      <c r="I52" s="250"/>
    </row>
    <row r="53" spans="1:11" ht="56.25" customHeight="1" x14ac:dyDescent="0.2">
      <c r="A53" s="240" t="s">
        <v>156</v>
      </c>
      <c r="B53" s="240"/>
      <c r="C53" s="240"/>
      <c r="D53" s="240"/>
      <c r="E53" s="240"/>
      <c r="F53" s="240"/>
      <c r="G53" s="240"/>
      <c r="H53" s="240"/>
      <c r="I53" s="240"/>
      <c r="J53" s="1"/>
    </row>
    <row r="54" spans="1:11" ht="15" x14ac:dyDescent="0.25">
      <c r="J54"/>
      <c r="K54"/>
    </row>
    <row r="55" spans="1:11" ht="15" x14ac:dyDescent="0.25">
      <c r="J55"/>
      <c r="K55"/>
    </row>
    <row r="56" spans="1:11" ht="15" x14ac:dyDescent="0.25">
      <c r="J56"/>
      <c r="K56"/>
    </row>
    <row r="57" spans="1:11" ht="15" x14ac:dyDescent="0.25">
      <c r="J57"/>
      <c r="K57"/>
    </row>
    <row r="58" spans="1:11" ht="15" x14ac:dyDescent="0.25">
      <c r="J58"/>
      <c r="K58"/>
    </row>
    <row r="59" spans="1:11" ht="15" x14ac:dyDescent="0.25">
      <c r="J59"/>
      <c r="K59"/>
    </row>
    <row r="60" spans="1:11" ht="15" x14ac:dyDescent="0.25">
      <c r="J60"/>
      <c r="K60"/>
    </row>
    <row r="61" spans="1:11" ht="15" x14ac:dyDescent="0.25">
      <c r="J61"/>
      <c r="K61"/>
    </row>
    <row r="62" spans="1:11" ht="15" x14ac:dyDescent="0.25">
      <c r="J62"/>
      <c r="K62"/>
    </row>
    <row r="63" spans="1:11" ht="15" x14ac:dyDescent="0.25">
      <c r="J63"/>
      <c r="K63"/>
    </row>
    <row r="64" spans="1:11" ht="15" x14ac:dyDescent="0.25">
      <c r="J64"/>
      <c r="K64"/>
    </row>
    <row r="65" spans="10:11" ht="15" x14ac:dyDescent="0.25">
      <c r="J65"/>
      <c r="K65"/>
    </row>
    <row r="66" spans="10:11" ht="15" x14ac:dyDescent="0.25">
      <c r="J66"/>
      <c r="K66"/>
    </row>
    <row r="67" spans="10:11" ht="15" x14ac:dyDescent="0.25">
      <c r="J67"/>
      <c r="K67"/>
    </row>
    <row r="68" spans="10:11" ht="15" x14ac:dyDescent="0.25">
      <c r="J68"/>
      <c r="K68"/>
    </row>
    <row r="69" spans="10:11" ht="15" x14ac:dyDescent="0.25">
      <c r="J69"/>
      <c r="K69"/>
    </row>
    <row r="70" spans="10:11" ht="15" x14ac:dyDescent="0.25">
      <c r="J70"/>
      <c r="K70"/>
    </row>
    <row r="71" spans="10:11" ht="15" x14ac:dyDescent="0.25">
      <c r="J71"/>
      <c r="K71"/>
    </row>
    <row r="72" spans="10:11" ht="15" x14ac:dyDescent="0.25">
      <c r="J72"/>
      <c r="K72"/>
    </row>
    <row r="73" spans="10:11" ht="15" x14ac:dyDescent="0.25">
      <c r="J73"/>
      <c r="K73"/>
    </row>
    <row r="74" spans="10:11" ht="15" x14ac:dyDescent="0.25">
      <c r="J74"/>
      <c r="K74"/>
    </row>
    <row r="75" spans="10:11" ht="15" x14ac:dyDescent="0.25">
      <c r="J75"/>
      <c r="K75"/>
    </row>
    <row r="76" spans="10:11" ht="15" x14ac:dyDescent="0.25">
      <c r="J76"/>
      <c r="K76"/>
    </row>
    <row r="77" spans="10:11" ht="15" x14ac:dyDescent="0.25">
      <c r="J77"/>
      <c r="K77"/>
    </row>
    <row r="78" spans="10:11" ht="15" x14ac:dyDescent="0.25">
      <c r="J78"/>
      <c r="K78"/>
    </row>
    <row r="79" spans="10:11" ht="15" x14ac:dyDescent="0.25">
      <c r="J79"/>
      <c r="K79"/>
    </row>
    <row r="80" spans="10:11" ht="15" x14ac:dyDescent="0.25">
      <c r="J80"/>
      <c r="K80"/>
    </row>
    <row r="81" spans="10:11" ht="15" x14ac:dyDescent="0.25">
      <c r="J81"/>
      <c r="K81"/>
    </row>
    <row r="82" spans="10:11" ht="15" x14ac:dyDescent="0.25">
      <c r="J82"/>
      <c r="K82"/>
    </row>
    <row r="83" spans="10:11" ht="15" x14ac:dyDescent="0.25">
      <c r="J83"/>
      <c r="K83"/>
    </row>
    <row r="84" spans="10:11" ht="15" x14ac:dyDescent="0.25">
      <c r="J84"/>
      <c r="K84"/>
    </row>
    <row r="85" spans="10:11" ht="15" x14ac:dyDescent="0.25">
      <c r="J85"/>
      <c r="K85"/>
    </row>
    <row r="86" spans="10:11" ht="15" x14ac:dyDescent="0.25">
      <c r="J86"/>
      <c r="K86"/>
    </row>
    <row r="87" spans="10:11" ht="15" x14ac:dyDescent="0.25">
      <c r="J87"/>
      <c r="K87"/>
    </row>
    <row r="88" spans="10:11" ht="15" x14ac:dyDescent="0.25">
      <c r="J88"/>
      <c r="K88"/>
    </row>
    <row r="89" spans="10:11" ht="15" x14ac:dyDescent="0.25">
      <c r="J89"/>
      <c r="K89"/>
    </row>
    <row r="90" spans="10:11" ht="15" x14ac:dyDescent="0.25">
      <c r="J90"/>
      <c r="K90"/>
    </row>
    <row r="91" spans="10:11" ht="15" x14ac:dyDescent="0.25">
      <c r="J91"/>
      <c r="K91"/>
    </row>
    <row r="92" spans="10:11" ht="15" x14ac:dyDescent="0.25">
      <c r="J92"/>
      <c r="K92"/>
    </row>
    <row r="93" spans="10:11" ht="15" x14ac:dyDescent="0.25">
      <c r="J93"/>
      <c r="K93"/>
    </row>
    <row r="94" spans="10:11" ht="15" x14ac:dyDescent="0.25">
      <c r="J94"/>
      <c r="K94"/>
    </row>
    <row r="95" spans="10:11" ht="15" x14ac:dyDescent="0.25">
      <c r="J95"/>
      <c r="K95"/>
    </row>
    <row r="96" spans="10:11" ht="15" x14ac:dyDescent="0.25">
      <c r="J96"/>
      <c r="K96"/>
    </row>
    <row r="97" spans="10:11" ht="15" x14ac:dyDescent="0.25">
      <c r="J97"/>
      <c r="K97"/>
    </row>
    <row r="98" spans="10:11" ht="15" x14ac:dyDescent="0.25">
      <c r="J98"/>
      <c r="K98"/>
    </row>
    <row r="99" spans="10:11" ht="15" x14ac:dyDescent="0.25">
      <c r="J99"/>
      <c r="K99"/>
    </row>
    <row r="100" spans="10:11" ht="15" x14ac:dyDescent="0.25">
      <c r="J100"/>
      <c r="K100"/>
    </row>
    <row r="101" spans="10:11" ht="15" x14ac:dyDescent="0.25">
      <c r="J101"/>
      <c r="K101"/>
    </row>
    <row r="102" spans="10:11" ht="15" x14ac:dyDescent="0.25">
      <c r="J102"/>
      <c r="K102"/>
    </row>
    <row r="103" spans="10:11" ht="15" x14ac:dyDescent="0.25">
      <c r="J103"/>
      <c r="K103"/>
    </row>
    <row r="104" spans="10:11" ht="15" x14ac:dyDescent="0.25">
      <c r="J104"/>
      <c r="K104"/>
    </row>
    <row r="105" spans="10:11" ht="15" x14ac:dyDescent="0.25">
      <c r="J105"/>
      <c r="K105"/>
    </row>
    <row r="106" spans="10:11" ht="15" x14ac:dyDescent="0.25">
      <c r="J106"/>
      <c r="K106"/>
    </row>
    <row r="107" spans="10:11" ht="15" x14ac:dyDescent="0.25">
      <c r="J107"/>
      <c r="K107"/>
    </row>
    <row r="108" spans="10:11" ht="15" x14ac:dyDescent="0.25">
      <c r="J108"/>
      <c r="K108"/>
    </row>
    <row r="109" spans="10:11" ht="15" x14ac:dyDescent="0.25">
      <c r="J109"/>
      <c r="K109"/>
    </row>
    <row r="110" spans="10:11" ht="15" x14ac:dyDescent="0.25">
      <c r="J110"/>
      <c r="K110"/>
    </row>
    <row r="111" spans="10:11" ht="15" x14ac:dyDescent="0.25">
      <c r="J111"/>
      <c r="K111"/>
    </row>
    <row r="112" spans="10:11" ht="15" x14ac:dyDescent="0.25">
      <c r="J112"/>
      <c r="K112"/>
    </row>
    <row r="113" spans="10:11" ht="15" x14ac:dyDescent="0.25">
      <c r="J113"/>
      <c r="K113"/>
    </row>
    <row r="114" spans="10:11" ht="15" x14ac:dyDescent="0.25">
      <c r="J114"/>
      <c r="K114"/>
    </row>
    <row r="115" spans="10:11" ht="15" x14ac:dyDescent="0.25">
      <c r="J115"/>
      <c r="K115"/>
    </row>
    <row r="116" spans="10:11" ht="15" x14ac:dyDescent="0.25">
      <c r="J116"/>
      <c r="K116"/>
    </row>
    <row r="117" spans="10:11" ht="15" x14ac:dyDescent="0.25">
      <c r="J117"/>
      <c r="K117"/>
    </row>
    <row r="118" spans="10:11" ht="15" x14ac:dyDescent="0.25">
      <c r="J118"/>
      <c r="K118"/>
    </row>
    <row r="119" spans="10:11" ht="15" x14ac:dyDescent="0.25">
      <c r="J119"/>
      <c r="K119"/>
    </row>
    <row r="120" spans="10:11" ht="15" x14ac:dyDescent="0.25">
      <c r="J120"/>
      <c r="K120"/>
    </row>
    <row r="121" spans="10:11" ht="15" x14ac:dyDescent="0.25">
      <c r="J121"/>
      <c r="K121"/>
    </row>
    <row r="122" spans="10:11" ht="15" x14ac:dyDescent="0.25">
      <c r="J122"/>
      <c r="K122"/>
    </row>
    <row r="123" spans="10:11" ht="15" x14ac:dyDescent="0.25">
      <c r="J123"/>
      <c r="K123"/>
    </row>
    <row r="124" spans="10:11" ht="15" x14ac:dyDescent="0.25">
      <c r="J124"/>
      <c r="K124"/>
    </row>
    <row r="125" spans="10:11" ht="15" x14ac:dyDescent="0.25">
      <c r="J125"/>
      <c r="K125"/>
    </row>
    <row r="126" spans="10:11" ht="15" x14ac:dyDescent="0.25">
      <c r="J126"/>
      <c r="K126"/>
    </row>
    <row r="127" spans="10:11" ht="15" x14ac:dyDescent="0.25">
      <c r="J127"/>
      <c r="K127"/>
    </row>
    <row r="128" spans="10:11" ht="15" x14ac:dyDescent="0.25">
      <c r="J128"/>
      <c r="K128"/>
    </row>
    <row r="129" spans="10:11" ht="15" x14ac:dyDescent="0.25">
      <c r="J129"/>
      <c r="K129"/>
    </row>
    <row r="130" spans="10:11" ht="15" x14ac:dyDescent="0.25">
      <c r="J130"/>
      <c r="K130"/>
    </row>
    <row r="131" spans="10:11" ht="15" x14ac:dyDescent="0.25">
      <c r="J131"/>
      <c r="K131"/>
    </row>
    <row r="132" spans="10:11" ht="15" x14ac:dyDescent="0.25">
      <c r="J132"/>
      <c r="K132"/>
    </row>
    <row r="133" spans="10:11" ht="15" x14ac:dyDescent="0.25">
      <c r="J133"/>
      <c r="K133"/>
    </row>
    <row r="134" spans="10:11" ht="15" x14ac:dyDescent="0.25">
      <c r="J134"/>
      <c r="K134"/>
    </row>
    <row r="135" spans="10:11" ht="15" x14ac:dyDescent="0.25">
      <c r="J135"/>
      <c r="K135"/>
    </row>
    <row r="136" spans="10:11" ht="15" x14ac:dyDescent="0.25">
      <c r="J136"/>
      <c r="K136"/>
    </row>
    <row r="137" spans="10:11" ht="15" x14ac:dyDescent="0.25">
      <c r="J137"/>
      <c r="K137"/>
    </row>
    <row r="138" spans="10:11" ht="15" x14ac:dyDescent="0.25">
      <c r="J138"/>
      <c r="K138"/>
    </row>
    <row r="139" spans="10:11" ht="15" x14ac:dyDescent="0.25">
      <c r="J139"/>
      <c r="K139"/>
    </row>
    <row r="140" spans="10:11" ht="15" x14ac:dyDescent="0.25">
      <c r="J140"/>
      <c r="K140"/>
    </row>
    <row r="141" spans="10:11" ht="15" x14ac:dyDescent="0.25">
      <c r="J141"/>
      <c r="K141"/>
    </row>
    <row r="142" spans="10:11" ht="15" x14ac:dyDescent="0.25">
      <c r="J142"/>
      <c r="K142"/>
    </row>
    <row r="143" spans="10:11" ht="15" x14ac:dyDescent="0.25">
      <c r="J143"/>
      <c r="K143"/>
    </row>
    <row r="144" spans="10:11" ht="15" x14ac:dyDescent="0.25">
      <c r="J144"/>
      <c r="K144"/>
    </row>
    <row r="145" spans="10:11" ht="15" x14ac:dyDescent="0.25">
      <c r="J145"/>
      <c r="K145"/>
    </row>
    <row r="146" spans="10:11" ht="15" x14ac:dyDescent="0.25">
      <c r="J146"/>
      <c r="K146"/>
    </row>
    <row r="147" spans="10:11" ht="15" x14ac:dyDescent="0.25">
      <c r="J147"/>
      <c r="K147"/>
    </row>
    <row r="148" spans="10:11" ht="15" x14ac:dyDescent="0.25">
      <c r="J148"/>
      <c r="K148"/>
    </row>
    <row r="149" spans="10:11" ht="15" x14ac:dyDescent="0.25">
      <c r="J149"/>
      <c r="K149"/>
    </row>
    <row r="150" spans="10:11" ht="15" x14ac:dyDescent="0.25">
      <c r="J150"/>
      <c r="K150"/>
    </row>
    <row r="151" spans="10:11" ht="15" x14ac:dyDescent="0.25">
      <c r="J151"/>
      <c r="K151"/>
    </row>
    <row r="152" spans="10:11" ht="15" x14ac:dyDescent="0.25">
      <c r="J152"/>
      <c r="K152"/>
    </row>
    <row r="153" spans="10:11" ht="15" x14ac:dyDescent="0.25">
      <c r="J153"/>
      <c r="K153"/>
    </row>
    <row r="154" spans="10:11" ht="15" x14ac:dyDescent="0.25">
      <c r="J154"/>
      <c r="K154"/>
    </row>
    <row r="155" spans="10:11" ht="15" x14ac:dyDescent="0.25">
      <c r="J155"/>
      <c r="K155"/>
    </row>
    <row r="156" spans="10:11" ht="15" x14ac:dyDescent="0.25">
      <c r="J156"/>
      <c r="K156"/>
    </row>
    <row r="157" spans="10:11" ht="15" x14ac:dyDescent="0.25">
      <c r="J157"/>
      <c r="K157"/>
    </row>
    <row r="158" spans="10:11" ht="15" x14ac:dyDescent="0.25">
      <c r="J158"/>
      <c r="K158"/>
    </row>
    <row r="159" spans="10:11" ht="15" x14ac:dyDescent="0.25">
      <c r="J159"/>
      <c r="K159"/>
    </row>
    <row r="160" spans="10:11" ht="15" x14ac:dyDescent="0.25">
      <c r="J160"/>
      <c r="K160"/>
    </row>
    <row r="161" spans="10:11" ht="15" x14ac:dyDescent="0.25">
      <c r="J161"/>
      <c r="K161"/>
    </row>
    <row r="162" spans="10:11" ht="15" x14ac:dyDescent="0.25">
      <c r="J162"/>
      <c r="K162"/>
    </row>
    <row r="163" spans="10:11" ht="15" x14ac:dyDescent="0.25">
      <c r="J163"/>
      <c r="K163"/>
    </row>
    <row r="164" spans="10:11" ht="15" x14ac:dyDescent="0.25">
      <c r="J164"/>
      <c r="K164"/>
    </row>
    <row r="165" spans="10:11" ht="15" x14ac:dyDescent="0.25">
      <c r="J165"/>
      <c r="K165"/>
    </row>
    <row r="166" spans="10:11" ht="15" x14ac:dyDescent="0.25">
      <c r="J166"/>
      <c r="K166"/>
    </row>
    <row r="167" spans="10:11" ht="15" x14ac:dyDescent="0.25">
      <c r="J167"/>
      <c r="K167"/>
    </row>
    <row r="168" spans="10:11" ht="15" x14ac:dyDescent="0.25">
      <c r="J168"/>
      <c r="K168"/>
    </row>
    <row r="169" spans="10:11" ht="15" x14ac:dyDescent="0.25">
      <c r="J169"/>
      <c r="K169"/>
    </row>
    <row r="170" spans="10:11" ht="15" x14ac:dyDescent="0.25">
      <c r="J170"/>
      <c r="K170"/>
    </row>
    <row r="171" spans="10:11" ht="15" x14ac:dyDescent="0.25">
      <c r="J171"/>
      <c r="K171"/>
    </row>
    <row r="172" spans="10:11" ht="15" x14ac:dyDescent="0.25">
      <c r="J172"/>
      <c r="K172"/>
    </row>
    <row r="173" spans="10:11" ht="15" x14ac:dyDescent="0.25">
      <c r="J173"/>
      <c r="K173"/>
    </row>
    <row r="174" spans="10:11" ht="15" x14ac:dyDescent="0.25">
      <c r="J174"/>
      <c r="K174"/>
    </row>
    <row r="175" spans="10:11" ht="15" x14ac:dyDescent="0.25">
      <c r="J175"/>
      <c r="K175"/>
    </row>
    <row r="176" spans="10:11" ht="15" x14ac:dyDescent="0.25">
      <c r="J176"/>
      <c r="K176"/>
    </row>
    <row r="177" spans="10:11" ht="15" x14ac:dyDescent="0.25">
      <c r="J177"/>
      <c r="K177"/>
    </row>
    <row r="178" spans="10:11" ht="15" x14ac:dyDescent="0.25">
      <c r="J178"/>
      <c r="K178"/>
    </row>
    <row r="179" spans="10:11" ht="15" x14ac:dyDescent="0.25">
      <c r="J179"/>
      <c r="K179"/>
    </row>
    <row r="180" spans="10:11" ht="15" x14ac:dyDescent="0.25">
      <c r="J180"/>
      <c r="K180"/>
    </row>
    <row r="181" spans="10:11" ht="15" x14ac:dyDescent="0.25">
      <c r="J181"/>
      <c r="K181"/>
    </row>
    <row r="182" spans="10:11" ht="15" x14ac:dyDescent="0.25">
      <c r="J182"/>
      <c r="K182"/>
    </row>
    <row r="183" spans="10:11" ht="15" x14ac:dyDescent="0.25">
      <c r="J183"/>
      <c r="K183"/>
    </row>
    <row r="184" spans="10:11" ht="15" x14ac:dyDescent="0.25">
      <c r="J184"/>
      <c r="K184"/>
    </row>
    <row r="185" spans="10:11" ht="15" x14ac:dyDescent="0.25">
      <c r="J185"/>
      <c r="K185"/>
    </row>
    <row r="186" spans="10:11" ht="15" x14ac:dyDescent="0.25">
      <c r="J186"/>
      <c r="K186"/>
    </row>
    <row r="187" spans="10:11" ht="15" x14ac:dyDescent="0.25">
      <c r="J187"/>
      <c r="K187"/>
    </row>
    <row r="188" spans="10:11" ht="15" x14ac:dyDescent="0.25">
      <c r="J188"/>
      <c r="K188"/>
    </row>
    <row r="189" spans="10:11" ht="15" x14ac:dyDescent="0.25">
      <c r="J189"/>
      <c r="K189"/>
    </row>
    <row r="190" spans="10:11" ht="15" x14ac:dyDescent="0.25">
      <c r="J190"/>
      <c r="K190"/>
    </row>
    <row r="191" spans="10:11" ht="15" x14ac:dyDescent="0.25">
      <c r="J191"/>
      <c r="K191"/>
    </row>
    <row r="192" spans="10:11" ht="15" x14ac:dyDescent="0.25">
      <c r="J192"/>
      <c r="K192"/>
    </row>
    <row r="193" spans="10:11" ht="15" x14ac:dyDescent="0.25">
      <c r="J193"/>
      <c r="K193"/>
    </row>
    <row r="194" spans="10:11" ht="15" x14ac:dyDescent="0.25">
      <c r="J194"/>
      <c r="K194"/>
    </row>
    <row r="195" spans="10:11" ht="15" x14ac:dyDescent="0.25">
      <c r="J195"/>
      <c r="K195"/>
    </row>
    <row r="196" spans="10:11" ht="15" x14ac:dyDescent="0.25">
      <c r="J196"/>
      <c r="K196"/>
    </row>
    <row r="197" spans="10:11" ht="15" x14ac:dyDescent="0.25">
      <c r="J197"/>
      <c r="K197"/>
    </row>
    <row r="198" spans="10:11" ht="15" x14ac:dyDescent="0.25">
      <c r="J198"/>
      <c r="K198"/>
    </row>
    <row r="199" spans="10:11" ht="15" x14ac:dyDescent="0.25">
      <c r="J199"/>
      <c r="K199"/>
    </row>
    <row r="200" spans="10:11" ht="15" x14ac:dyDescent="0.25">
      <c r="J200"/>
      <c r="K200"/>
    </row>
    <row r="201" spans="10:11" ht="15" x14ac:dyDescent="0.25">
      <c r="J201"/>
      <c r="K201"/>
    </row>
    <row r="202" spans="10:11" ht="15" x14ac:dyDescent="0.25">
      <c r="J202"/>
      <c r="K202"/>
    </row>
    <row r="203" spans="10:11" ht="15" x14ac:dyDescent="0.25">
      <c r="J203"/>
      <c r="K203"/>
    </row>
    <row r="204" spans="10:11" ht="15" x14ac:dyDescent="0.25">
      <c r="J204"/>
      <c r="K204"/>
    </row>
    <row r="205" spans="10:11" ht="15" x14ac:dyDescent="0.25">
      <c r="J205"/>
      <c r="K205"/>
    </row>
    <row r="206" spans="10:11" ht="15" x14ac:dyDescent="0.25">
      <c r="J206"/>
      <c r="K206"/>
    </row>
    <row r="207" spans="10:11" ht="15" x14ac:dyDescent="0.25">
      <c r="J207"/>
      <c r="K207"/>
    </row>
    <row r="208" spans="10:11" ht="15" x14ac:dyDescent="0.25">
      <c r="J208"/>
      <c r="K208"/>
    </row>
    <row r="209" spans="10:11" ht="15" x14ac:dyDescent="0.25">
      <c r="J209"/>
      <c r="K209"/>
    </row>
    <row r="210" spans="10:11" ht="15" x14ac:dyDescent="0.25">
      <c r="J210"/>
      <c r="K210"/>
    </row>
    <row r="211" spans="10:11" ht="15" x14ac:dyDescent="0.25">
      <c r="J211"/>
      <c r="K211"/>
    </row>
    <row r="212" spans="10:11" ht="15" x14ac:dyDescent="0.25">
      <c r="J212"/>
      <c r="K212"/>
    </row>
    <row r="213" spans="10:11" ht="15" x14ac:dyDescent="0.25">
      <c r="J213"/>
      <c r="K213"/>
    </row>
    <row r="214" spans="10:11" ht="15" x14ac:dyDescent="0.25">
      <c r="J214"/>
      <c r="K214"/>
    </row>
    <row r="215" spans="10:11" ht="15" x14ac:dyDescent="0.25">
      <c r="J215"/>
      <c r="K215"/>
    </row>
    <row r="216" spans="10:11" ht="15" x14ac:dyDescent="0.25">
      <c r="J216"/>
      <c r="K216"/>
    </row>
    <row r="217" spans="10:11" ht="15" x14ac:dyDescent="0.25">
      <c r="J217"/>
      <c r="K217"/>
    </row>
    <row r="218" spans="10:11" ht="15" x14ac:dyDescent="0.25">
      <c r="J218"/>
      <c r="K218"/>
    </row>
    <row r="219" spans="10:11" ht="15" x14ac:dyDescent="0.25">
      <c r="J219"/>
      <c r="K219"/>
    </row>
    <row r="220" spans="10:11" ht="15" x14ac:dyDescent="0.25">
      <c r="J220"/>
      <c r="K220"/>
    </row>
    <row r="221" spans="10:11" ht="15" x14ac:dyDescent="0.25">
      <c r="J221"/>
      <c r="K221"/>
    </row>
    <row r="222" spans="10:11" ht="15" x14ac:dyDescent="0.25">
      <c r="J222"/>
      <c r="K222"/>
    </row>
    <row r="223" spans="10:11" ht="15" x14ac:dyDescent="0.25">
      <c r="J223"/>
      <c r="K223"/>
    </row>
    <row r="224" spans="10:11" ht="15" x14ac:dyDescent="0.25">
      <c r="J224"/>
      <c r="K224"/>
    </row>
    <row r="225" spans="10:11" ht="15" x14ac:dyDescent="0.25">
      <c r="J225"/>
      <c r="K225"/>
    </row>
    <row r="226" spans="10:11" ht="15" x14ac:dyDescent="0.25">
      <c r="J226"/>
      <c r="K226"/>
    </row>
    <row r="227" spans="10:11" ht="15" x14ac:dyDescent="0.25">
      <c r="J227"/>
      <c r="K227"/>
    </row>
    <row r="228" spans="10:11" ht="15" x14ac:dyDescent="0.25">
      <c r="J228"/>
      <c r="K228"/>
    </row>
    <row r="229" spans="10:11" ht="15" x14ac:dyDescent="0.25">
      <c r="J229"/>
      <c r="K229"/>
    </row>
    <row r="230" spans="10:11" ht="15" x14ac:dyDescent="0.25">
      <c r="J230"/>
      <c r="K230"/>
    </row>
    <row r="231" spans="10:11" ht="15" x14ac:dyDescent="0.25">
      <c r="J231"/>
      <c r="K231"/>
    </row>
    <row r="232" spans="10:11" ht="15" x14ac:dyDescent="0.25">
      <c r="J232"/>
      <c r="K232"/>
    </row>
    <row r="233" spans="10:11" ht="15" x14ac:dyDescent="0.25">
      <c r="J233"/>
      <c r="K233"/>
    </row>
    <row r="234" spans="10:11" ht="15" x14ac:dyDescent="0.25">
      <c r="J234"/>
      <c r="K234"/>
    </row>
    <row r="235" spans="10:11" ht="15" x14ac:dyDescent="0.25">
      <c r="J235"/>
      <c r="K235"/>
    </row>
    <row r="236" spans="10:11" ht="15" x14ac:dyDescent="0.25">
      <c r="J236"/>
      <c r="K236"/>
    </row>
    <row r="237" spans="10:11" ht="15" x14ac:dyDescent="0.25">
      <c r="J237"/>
      <c r="K237"/>
    </row>
    <row r="238" spans="10:11" ht="15" x14ac:dyDescent="0.25">
      <c r="J238"/>
      <c r="K238"/>
    </row>
    <row r="239" spans="10:11" ht="15" x14ac:dyDescent="0.25">
      <c r="J239"/>
      <c r="K239"/>
    </row>
    <row r="240" spans="10:11" ht="15" x14ac:dyDescent="0.25">
      <c r="J240"/>
      <c r="K240"/>
    </row>
    <row r="241" spans="10:11" ht="15" x14ac:dyDescent="0.25">
      <c r="J241"/>
      <c r="K241"/>
    </row>
    <row r="242" spans="10:11" ht="15" x14ac:dyDescent="0.25">
      <c r="J242"/>
      <c r="K242"/>
    </row>
    <row r="243" spans="10:11" ht="15" x14ac:dyDescent="0.25">
      <c r="J243"/>
      <c r="K243"/>
    </row>
    <row r="244" spans="10:11" ht="15" x14ac:dyDescent="0.25">
      <c r="J244"/>
      <c r="K244"/>
    </row>
    <row r="245" spans="10:11" ht="15" x14ac:dyDescent="0.25">
      <c r="J245"/>
      <c r="K245"/>
    </row>
    <row r="246" spans="10:11" ht="15" x14ac:dyDescent="0.25">
      <c r="J246"/>
      <c r="K246"/>
    </row>
    <row r="247" spans="10:11" ht="15" x14ac:dyDescent="0.25">
      <c r="J247"/>
      <c r="K247"/>
    </row>
    <row r="248" spans="10:11" ht="15" x14ac:dyDescent="0.25">
      <c r="J248"/>
      <c r="K248"/>
    </row>
    <row r="249" spans="10:11" ht="15" x14ac:dyDescent="0.25">
      <c r="J249"/>
      <c r="K249"/>
    </row>
    <row r="250" spans="10:11" ht="15" x14ac:dyDescent="0.25">
      <c r="J250"/>
      <c r="K250"/>
    </row>
    <row r="251" spans="10:11" ht="15" x14ac:dyDescent="0.25">
      <c r="J251"/>
      <c r="K251"/>
    </row>
    <row r="252" spans="10:11" ht="15" x14ac:dyDescent="0.25">
      <c r="J252"/>
      <c r="K252"/>
    </row>
    <row r="253" spans="10:11" ht="15" x14ac:dyDescent="0.25">
      <c r="J253"/>
      <c r="K253"/>
    </row>
    <row r="254" spans="10:11" ht="15" x14ac:dyDescent="0.25">
      <c r="J254"/>
      <c r="K254"/>
    </row>
    <row r="255" spans="10:11" ht="15" x14ac:dyDescent="0.25">
      <c r="J255"/>
      <c r="K255"/>
    </row>
    <row r="256" spans="10:11" ht="15" x14ac:dyDescent="0.25">
      <c r="J256"/>
      <c r="K256"/>
    </row>
    <row r="257" spans="10:11" ht="15" x14ac:dyDescent="0.25">
      <c r="J257"/>
      <c r="K257"/>
    </row>
    <row r="258" spans="10:11" ht="15" x14ac:dyDescent="0.25">
      <c r="J258"/>
      <c r="K258"/>
    </row>
    <row r="259" spans="10:11" ht="15" x14ac:dyDescent="0.25">
      <c r="J259"/>
      <c r="K259"/>
    </row>
    <row r="260" spans="10:11" ht="15" x14ac:dyDescent="0.25">
      <c r="J260"/>
      <c r="K260"/>
    </row>
    <row r="261" spans="10:11" ht="15" x14ac:dyDescent="0.25">
      <c r="J261"/>
      <c r="K261"/>
    </row>
    <row r="262" spans="10:11" ht="15" x14ac:dyDescent="0.25">
      <c r="J262"/>
      <c r="K262"/>
    </row>
    <row r="263" spans="10:11" ht="15" x14ac:dyDescent="0.25">
      <c r="J263"/>
      <c r="K263"/>
    </row>
    <row r="264" spans="10:11" ht="15" x14ac:dyDescent="0.25">
      <c r="J264"/>
      <c r="K264"/>
    </row>
    <row r="265" spans="10:11" ht="15" x14ac:dyDescent="0.25">
      <c r="J265"/>
      <c r="K265"/>
    </row>
    <row r="266" spans="10:11" ht="15" x14ac:dyDescent="0.25">
      <c r="J266"/>
      <c r="K266"/>
    </row>
    <row r="267" spans="10:11" ht="15" x14ac:dyDescent="0.25">
      <c r="J267"/>
      <c r="K267"/>
    </row>
    <row r="268" spans="10:11" ht="15" x14ac:dyDescent="0.25">
      <c r="J268"/>
      <c r="K268"/>
    </row>
    <row r="269" spans="10:11" ht="15" x14ac:dyDescent="0.25">
      <c r="J269"/>
      <c r="K269"/>
    </row>
    <row r="270" spans="10:11" ht="15" x14ac:dyDescent="0.25">
      <c r="J270"/>
      <c r="K270"/>
    </row>
    <row r="271" spans="10:11" ht="15" x14ac:dyDescent="0.25">
      <c r="J271"/>
      <c r="K271"/>
    </row>
    <row r="272" spans="10:11" ht="15" x14ac:dyDescent="0.25">
      <c r="J272"/>
      <c r="K272"/>
    </row>
    <row r="273" spans="10:11" ht="15" x14ac:dyDescent="0.25">
      <c r="J273"/>
      <c r="K273"/>
    </row>
    <row r="274" spans="10:11" ht="15" x14ac:dyDescent="0.25">
      <c r="J274"/>
      <c r="K274"/>
    </row>
    <row r="275" spans="10:11" ht="15" x14ac:dyDescent="0.25">
      <c r="J275"/>
      <c r="K275"/>
    </row>
    <row r="276" spans="10:11" ht="15" x14ac:dyDescent="0.25">
      <c r="J276"/>
      <c r="K276"/>
    </row>
    <row r="277" spans="10:11" ht="15" x14ac:dyDescent="0.25">
      <c r="J277"/>
      <c r="K277"/>
    </row>
    <row r="278" spans="10:11" ht="15" x14ac:dyDescent="0.25">
      <c r="J278"/>
      <c r="K278"/>
    </row>
    <row r="279" spans="10:11" ht="15" x14ac:dyDescent="0.25">
      <c r="J279"/>
      <c r="K279"/>
    </row>
    <row r="280" spans="10:11" ht="15" x14ac:dyDescent="0.25">
      <c r="J280"/>
      <c r="K280"/>
    </row>
    <row r="281" spans="10:11" ht="15" x14ac:dyDescent="0.25">
      <c r="J281"/>
      <c r="K281"/>
    </row>
    <row r="282" spans="10:11" ht="15" x14ac:dyDescent="0.25">
      <c r="J282"/>
      <c r="K282"/>
    </row>
    <row r="283" spans="10:11" ht="15" x14ac:dyDescent="0.25">
      <c r="J283"/>
      <c r="K283"/>
    </row>
    <row r="284" spans="10:11" ht="15" x14ac:dyDescent="0.25">
      <c r="J284"/>
      <c r="K284"/>
    </row>
    <row r="285" spans="10:11" ht="15" x14ac:dyDescent="0.25">
      <c r="J285"/>
      <c r="K285"/>
    </row>
    <row r="286" spans="10:11" ht="15" x14ac:dyDescent="0.25">
      <c r="J286"/>
      <c r="K286"/>
    </row>
    <row r="287" spans="10:11" ht="15" x14ac:dyDescent="0.25">
      <c r="J287"/>
      <c r="K287"/>
    </row>
    <row r="288" spans="10:11" ht="15" x14ac:dyDescent="0.25">
      <c r="J288"/>
      <c r="K288"/>
    </row>
    <row r="289" spans="10:11" ht="15" x14ac:dyDescent="0.25">
      <c r="J289"/>
      <c r="K289"/>
    </row>
    <row r="290" spans="10:11" ht="15" x14ac:dyDescent="0.25">
      <c r="J290"/>
      <c r="K290"/>
    </row>
    <row r="291" spans="10:11" ht="15" x14ac:dyDescent="0.25">
      <c r="J291"/>
      <c r="K291"/>
    </row>
    <row r="292" spans="10:11" ht="15" x14ac:dyDescent="0.25">
      <c r="J292"/>
      <c r="K292"/>
    </row>
    <row r="293" spans="10:11" ht="15" x14ac:dyDescent="0.25">
      <c r="J293"/>
      <c r="K293"/>
    </row>
    <row r="294" spans="10:11" ht="15" x14ac:dyDescent="0.25">
      <c r="J294"/>
      <c r="K294"/>
    </row>
    <row r="295" spans="10:11" ht="15" x14ac:dyDescent="0.25">
      <c r="J295"/>
      <c r="K295"/>
    </row>
    <row r="296" spans="10:11" ht="15" x14ac:dyDescent="0.25">
      <c r="J296"/>
      <c r="K296"/>
    </row>
    <row r="297" spans="10:11" ht="15" x14ac:dyDescent="0.25">
      <c r="J297"/>
      <c r="K297"/>
    </row>
    <row r="298" spans="10:11" ht="15" x14ac:dyDescent="0.25">
      <c r="J298"/>
      <c r="K298"/>
    </row>
    <row r="299" spans="10:11" ht="15" x14ac:dyDescent="0.25">
      <c r="J299"/>
      <c r="K299"/>
    </row>
    <row r="300" spans="10:11" ht="15" x14ac:dyDescent="0.25">
      <c r="J300"/>
      <c r="K300"/>
    </row>
    <row r="301" spans="10:11" ht="15" x14ac:dyDescent="0.25">
      <c r="J301"/>
      <c r="K301"/>
    </row>
    <row r="302" spans="10:11" ht="15" x14ac:dyDescent="0.25">
      <c r="J302"/>
      <c r="K302"/>
    </row>
    <row r="303" spans="10:11" ht="15" x14ac:dyDescent="0.25">
      <c r="J303"/>
      <c r="K303"/>
    </row>
    <row r="304" spans="10:11" ht="15" x14ac:dyDescent="0.25">
      <c r="J304"/>
      <c r="K304"/>
    </row>
    <row r="305" spans="10:11" ht="15" x14ac:dyDescent="0.25">
      <c r="J305"/>
      <c r="K305"/>
    </row>
    <row r="306" spans="10:11" ht="15" x14ac:dyDescent="0.25">
      <c r="J306"/>
      <c r="K306"/>
    </row>
    <row r="307" spans="10:11" ht="15" x14ac:dyDescent="0.25">
      <c r="J307"/>
      <c r="K307"/>
    </row>
    <row r="308" spans="10:11" ht="15" x14ac:dyDescent="0.25">
      <c r="J308"/>
      <c r="K308"/>
    </row>
    <row r="309" spans="10:11" ht="15" x14ac:dyDescent="0.25">
      <c r="J309"/>
      <c r="K309"/>
    </row>
    <row r="310" spans="10:11" ht="15" x14ac:dyDescent="0.25">
      <c r="J310"/>
      <c r="K310"/>
    </row>
    <row r="311" spans="10:11" ht="15" x14ac:dyDescent="0.25">
      <c r="J311"/>
      <c r="K311"/>
    </row>
    <row r="312" spans="10:11" ht="15" x14ac:dyDescent="0.25">
      <c r="J312"/>
      <c r="K312"/>
    </row>
    <row r="313" spans="10:11" ht="15" x14ac:dyDescent="0.25">
      <c r="J313"/>
      <c r="K313"/>
    </row>
    <row r="314" spans="10:11" ht="15" x14ac:dyDescent="0.25">
      <c r="J314"/>
      <c r="K314"/>
    </row>
    <row r="315" spans="10:11" ht="15" x14ac:dyDescent="0.25">
      <c r="J315"/>
      <c r="K315"/>
    </row>
    <row r="316" spans="10:11" ht="15" x14ac:dyDescent="0.25">
      <c r="J316"/>
      <c r="K316"/>
    </row>
    <row r="317" spans="10:11" ht="15" x14ac:dyDescent="0.25">
      <c r="J317"/>
      <c r="K317"/>
    </row>
    <row r="318" spans="10:11" ht="15" x14ac:dyDescent="0.25">
      <c r="J318"/>
      <c r="K318"/>
    </row>
    <row r="319" spans="10:11" ht="15" x14ac:dyDescent="0.25">
      <c r="J319"/>
      <c r="K319"/>
    </row>
    <row r="320" spans="10:11" ht="15" x14ac:dyDescent="0.25">
      <c r="J320"/>
      <c r="K320"/>
    </row>
    <row r="321" spans="10:11" ht="15" x14ac:dyDescent="0.25">
      <c r="J321"/>
      <c r="K321"/>
    </row>
    <row r="322" spans="10:11" ht="15" x14ac:dyDescent="0.25">
      <c r="J322"/>
      <c r="K322"/>
    </row>
    <row r="323" spans="10:11" ht="15" x14ac:dyDescent="0.25">
      <c r="J323"/>
      <c r="K323"/>
    </row>
    <row r="324" spans="10:11" ht="15" x14ac:dyDescent="0.25">
      <c r="J324"/>
      <c r="K324"/>
    </row>
    <row r="325" spans="10:11" ht="15" x14ac:dyDescent="0.25">
      <c r="J325"/>
      <c r="K325"/>
    </row>
    <row r="326" spans="10:11" ht="15" x14ac:dyDescent="0.25">
      <c r="J326"/>
      <c r="K326"/>
    </row>
    <row r="327" spans="10:11" ht="15" x14ac:dyDescent="0.25">
      <c r="J327"/>
      <c r="K327"/>
    </row>
    <row r="328" spans="10:11" ht="15" x14ac:dyDescent="0.25">
      <c r="J328"/>
      <c r="K328"/>
    </row>
    <row r="329" spans="10:11" ht="15" x14ac:dyDescent="0.25">
      <c r="J329"/>
      <c r="K329"/>
    </row>
    <row r="330" spans="10:11" ht="15" x14ac:dyDescent="0.25">
      <c r="J330"/>
      <c r="K330"/>
    </row>
    <row r="331" spans="10:11" ht="15" x14ac:dyDescent="0.25">
      <c r="J331"/>
      <c r="K331"/>
    </row>
    <row r="332" spans="10:11" ht="15" x14ac:dyDescent="0.25">
      <c r="J332"/>
      <c r="K332"/>
    </row>
    <row r="333" spans="10:11" ht="15" x14ac:dyDescent="0.25">
      <c r="J333"/>
      <c r="K333"/>
    </row>
    <row r="334" spans="10:11" ht="15" x14ac:dyDescent="0.25">
      <c r="J334"/>
      <c r="K334"/>
    </row>
    <row r="335" spans="10:11" ht="15" x14ac:dyDescent="0.25">
      <c r="J335"/>
      <c r="K335"/>
    </row>
    <row r="336" spans="10:11" ht="15" x14ac:dyDescent="0.25">
      <c r="J336"/>
      <c r="K336"/>
    </row>
    <row r="337" spans="10:11" ht="15" x14ac:dyDescent="0.25">
      <c r="J337"/>
      <c r="K337"/>
    </row>
    <row r="338" spans="10:11" ht="15" x14ac:dyDescent="0.25">
      <c r="J338"/>
      <c r="K338"/>
    </row>
    <row r="339" spans="10:11" ht="15" x14ac:dyDescent="0.25">
      <c r="J339"/>
      <c r="K339"/>
    </row>
    <row r="340" spans="10:11" ht="15" x14ac:dyDescent="0.25">
      <c r="J340"/>
      <c r="K340"/>
    </row>
    <row r="341" spans="10:11" ht="15" x14ac:dyDescent="0.25">
      <c r="J341"/>
      <c r="K341"/>
    </row>
    <row r="342" spans="10:11" ht="15" x14ac:dyDescent="0.25">
      <c r="J342"/>
      <c r="K342"/>
    </row>
    <row r="343" spans="10:11" ht="15" x14ac:dyDescent="0.25">
      <c r="J343"/>
      <c r="K343"/>
    </row>
    <row r="344" spans="10:11" ht="15" x14ac:dyDescent="0.25">
      <c r="J344"/>
      <c r="K344"/>
    </row>
    <row r="345" spans="10:11" ht="15" x14ac:dyDescent="0.25">
      <c r="J345"/>
      <c r="K345"/>
    </row>
    <row r="346" spans="10:11" ht="15" x14ac:dyDescent="0.25">
      <c r="J346"/>
      <c r="K346"/>
    </row>
    <row r="347" spans="10:11" ht="15" x14ac:dyDescent="0.25">
      <c r="J347"/>
      <c r="K347"/>
    </row>
    <row r="348" spans="10:11" ht="15" x14ac:dyDescent="0.25">
      <c r="J348"/>
      <c r="K348"/>
    </row>
    <row r="349" spans="10:11" ht="15" x14ac:dyDescent="0.25">
      <c r="J349"/>
      <c r="K349"/>
    </row>
    <row r="350" spans="10:11" ht="15" x14ac:dyDescent="0.25">
      <c r="J350"/>
      <c r="K350"/>
    </row>
    <row r="351" spans="10:11" ht="15" x14ac:dyDescent="0.25">
      <c r="J351"/>
      <c r="K351"/>
    </row>
    <row r="352" spans="10:11" ht="15" x14ac:dyDescent="0.25">
      <c r="J352"/>
      <c r="K352"/>
    </row>
    <row r="353" spans="10:11" ht="15" x14ac:dyDescent="0.25">
      <c r="J353"/>
      <c r="K353"/>
    </row>
    <row r="354" spans="10:11" ht="15" x14ac:dyDescent="0.25">
      <c r="J354"/>
      <c r="K354"/>
    </row>
    <row r="355" spans="10:11" ht="15" x14ac:dyDescent="0.25">
      <c r="J355"/>
      <c r="K355"/>
    </row>
    <row r="356" spans="10:11" ht="15" x14ac:dyDescent="0.25">
      <c r="J356"/>
      <c r="K356"/>
    </row>
    <row r="357" spans="10:11" ht="15" x14ac:dyDescent="0.25">
      <c r="J357"/>
      <c r="K357"/>
    </row>
    <row r="358" spans="10:11" ht="15" x14ac:dyDescent="0.25">
      <c r="J358"/>
      <c r="K358"/>
    </row>
    <row r="359" spans="10:11" ht="15" x14ac:dyDescent="0.25">
      <c r="J359"/>
      <c r="K359"/>
    </row>
    <row r="360" spans="10:11" ht="15" x14ac:dyDescent="0.25">
      <c r="J360"/>
      <c r="K360"/>
    </row>
    <row r="361" spans="10:11" ht="15" x14ac:dyDescent="0.25">
      <c r="J361"/>
      <c r="K361"/>
    </row>
    <row r="362" spans="10:11" ht="15" x14ac:dyDescent="0.25">
      <c r="J362"/>
      <c r="K362"/>
    </row>
    <row r="363" spans="10:11" ht="15" x14ac:dyDescent="0.25">
      <c r="J363"/>
      <c r="K363"/>
    </row>
    <row r="364" spans="10:11" ht="15" x14ac:dyDescent="0.25">
      <c r="J364"/>
      <c r="K364"/>
    </row>
    <row r="365" spans="10:11" ht="15" x14ac:dyDescent="0.25">
      <c r="J365"/>
      <c r="K365"/>
    </row>
    <row r="366" spans="10:11" ht="15" x14ac:dyDescent="0.25">
      <c r="J366"/>
      <c r="K366"/>
    </row>
    <row r="367" spans="10:11" ht="15" x14ac:dyDescent="0.25">
      <c r="J367"/>
      <c r="K367"/>
    </row>
    <row r="368" spans="10:11" ht="15" x14ac:dyDescent="0.25">
      <c r="J368"/>
      <c r="K368"/>
    </row>
    <row r="369" spans="10:11" ht="15" x14ac:dyDescent="0.25">
      <c r="J369"/>
      <c r="K369"/>
    </row>
    <row r="370" spans="10:11" ht="15" x14ac:dyDescent="0.25">
      <c r="J370"/>
      <c r="K370"/>
    </row>
    <row r="371" spans="10:11" ht="15" x14ac:dyDescent="0.25">
      <c r="J371"/>
      <c r="K371"/>
    </row>
    <row r="372" spans="10:11" ht="15" x14ac:dyDescent="0.25">
      <c r="J372"/>
      <c r="K372"/>
    </row>
    <row r="373" spans="10:11" ht="15" x14ac:dyDescent="0.25">
      <c r="J373"/>
      <c r="K373"/>
    </row>
    <row r="374" spans="10:11" ht="15" x14ac:dyDescent="0.25">
      <c r="J374"/>
      <c r="K374"/>
    </row>
    <row r="375" spans="10:11" ht="15" x14ac:dyDescent="0.25">
      <c r="J375"/>
      <c r="K375"/>
    </row>
    <row r="376" spans="10:11" ht="15" x14ac:dyDescent="0.25">
      <c r="J376"/>
      <c r="K376"/>
    </row>
    <row r="377" spans="10:11" ht="15" x14ac:dyDescent="0.25">
      <c r="J377"/>
      <c r="K377"/>
    </row>
    <row r="378" spans="10:11" ht="15" x14ac:dyDescent="0.25">
      <c r="J378"/>
      <c r="K378"/>
    </row>
    <row r="379" spans="10:11" ht="15" x14ac:dyDescent="0.25">
      <c r="J379"/>
      <c r="K379"/>
    </row>
    <row r="380" spans="10:11" ht="15" x14ac:dyDescent="0.25">
      <c r="J380"/>
      <c r="K380"/>
    </row>
    <row r="381" spans="10:11" ht="15" x14ac:dyDescent="0.25">
      <c r="J381"/>
      <c r="K381"/>
    </row>
    <row r="382" spans="10:11" ht="15" x14ac:dyDescent="0.25">
      <c r="J382"/>
      <c r="K382"/>
    </row>
    <row r="383" spans="10:11" ht="15" x14ac:dyDescent="0.25">
      <c r="J383"/>
      <c r="K383"/>
    </row>
    <row r="384" spans="10:11" ht="15" x14ac:dyDescent="0.25">
      <c r="J384"/>
      <c r="K384"/>
    </row>
    <row r="385" spans="10:11" ht="15" x14ac:dyDescent="0.25">
      <c r="J385"/>
      <c r="K385"/>
    </row>
    <row r="386" spans="10:11" ht="15" x14ac:dyDescent="0.25">
      <c r="J386"/>
      <c r="K386"/>
    </row>
    <row r="387" spans="10:11" ht="15" x14ac:dyDescent="0.25">
      <c r="J387"/>
      <c r="K387"/>
    </row>
    <row r="388" spans="10:11" ht="15" x14ac:dyDescent="0.25">
      <c r="J388"/>
      <c r="K388"/>
    </row>
    <row r="389" spans="10:11" ht="15" x14ac:dyDescent="0.25">
      <c r="J389"/>
      <c r="K389"/>
    </row>
    <row r="390" spans="10:11" ht="15" x14ac:dyDescent="0.25">
      <c r="J390"/>
      <c r="K390"/>
    </row>
    <row r="391" spans="10:11" ht="15" x14ac:dyDescent="0.25">
      <c r="J391"/>
      <c r="K391"/>
    </row>
    <row r="392" spans="10:11" ht="15" x14ac:dyDescent="0.25">
      <c r="J392"/>
      <c r="K392"/>
    </row>
    <row r="393" spans="10:11" ht="15" x14ac:dyDescent="0.25">
      <c r="J393"/>
      <c r="K393"/>
    </row>
    <row r="394" spans="10:11" ht="15" x14ac:dyDescent="0.25">
      <c r="J394"/>
      <c r="K394"/>
    </row>
    <row r="395" spans="10:11" ht="15" x14ac:dyDescent="0.25">
      <c r="J395"/>
      <c r="K395"/>
    </row>
    <row r="396" spans="10:11" ht="15" x14ac:dyDescent="0.25">
      <c r="J396"/>
      <c r="K396"/>
    </row>
    <row r="397" spans="10:11" ht="15" x14ac:dyDescent="0.25">
      <c r="J397"/>
      <c r="K397"/>
    </row>
    <row r="398" spans="10:11" ht="15" x14ac:dyDescent="0.25">
      <c r="J398"/>
      <c r="K398"/>
    </row>
    <row r="399" spans="10:11" ht="15" x14ac:dyDescent="0.25">
      <c r="J399"/>
      <c r="K399"/>
    </row>
    <row r="400" spans="10:11" ht="15" x14ac:dyDescent="0.25">
      <c r="J400"/>
      <c r="K400"/>
    </row>
    <row r="401" spans="10:11" ht="15" x14ac:dyDescent="0.25">
      <c r="J401"/>
      <c r="K401"/>
    </row>
    <row r="402" spans="10:11" ht="15" x14ac:dyDescent="0.25">
      <c r="J402"/>
      <c r="K402"/>
    </row>
    <row r="403" spans="10:11" ht="15" x14ac:dyDescent="0.25">
      <c r="J403"/>
      <c r="K403"/>
    </row>
    <row r="404" spans="10:11" ht="15" x14ac:dyDescent="0.25">
      <c r="J404"/>
      <c r="K404"/>
    </row>
    <row r="405" spans="10:11" ht="15" x14ac:dyDescent="0.25">
      <c r="J405"/>
      <c r="K405"/>
    </row>
    <row r="406" spans="10:11" ht="15" x14ac:dyDescent="0.25">
      <c r="J406"/>
      <c r="K406"/>
    </row>
    <row r="407" spans="10:11" ht="15" x14ac:dyDescent="0.25">
      <c r="J407"/>
      <c r="K407"/>
    </row>
    <row r="408" spans="10:11" ht="15" x14ac:dyDescent="0.25">
      <c r="J408"/>
      <c r="K408"/>
    </row>
    <row r="409" spans="10:11" ht="15" x14ac:dyDescent="0.25">
      <c r="J409"/>
      <c r="K409"/>
    </row>
    <row r="410" spans="10:11" ht="15" x14ac:dyDescent="0.25">
      <c r="J410"/>
      <c r="K410"/>
    </row>
    <row r="411" spans="10:11" ht="15" x14ac:dyDescent="0.25">
      <c r="J411"/>
      <c r="K411"/>
    </row>
    <row r="412" spans="10:11" ht="15" x14ac:dyDescent="0.25">
      <c r="J412"/>
      <c r="K412"/>
    </row>
    <row r="413" spans="10:11" ht="15" x14ac:dyDescent="0.25">
      <c r="J413"/>
      <c r="K413"/>
    </row>
    <row r="414" spans="10:11" ht="15" x14ac:dyDescent="0.25">
      <c r="K414"/>
    </row>
    <row r="415" spans="10:11" ht="15" x14ac:dyDescent="0.25">
      <c r="K415"/>
    </row>
  </sheetData>
  <sheetProtection sheet="1" objects="1" scenarios="1" selectLockedCells="1"/>
  <mergeCells count="52">
    <mergeCell ref="A53:I53"/>
    <mergeCell ref="C6:D6"/>
    <mergeCell ref="G50:I52"/>
    <mergeCell ref="C48:E52"/>
    <mergeCell ref="A48:B52"/>
    <mergeCell ref="H48:I48"/>
    <mergeCell ref="H49:I49"/>
    <mergeCell ref="E28:F28"/>
    <mergeCell ref="E29:F29"/>
    <mergeCell ref="E30:F30"/>
    <mergeCell ref="E31:F31"/>
    <mergeCell ref="E32:F32"/>
    <mergeCell ref="E33:F33"/>
    <mergeCell ref="E34:F34"/>
    <mergeCell ref="E35:F35"/>
    <mergeCell ref="E36:F36"/>
    <mergeCell ref="A1:I1"/>
    <mergeCell ref="C4:D4"/>
    <mergeCell ref="A27:I27"/>
    <mergeCell ref="G2:I2"/>
    <mergeCell ref="C2:D2"/>
    <mergeCell ref="G4:I4"/>
    <mergeCell ref="G5:I5"/>
    <mergeCell ref="G6:I6"/>
    <mergeCell ref="C3:D3"/>
    <mergeCell ref="G3:I3"/>
    <mergeCell ref="G8:I8"/>
    <mergeCell ref="A8:E8"/>
    <mergeCell ref="C5:D5"/>
    <mergeCell ref="A12:E12"/>
    <mergeCell ref="C17:I17"/>
    <mergeCell ref="C18:I18"/>
    <mergeCell ref="D42:E47"/>
    <mergeCell ref="G40:I40"/>
    <mergeCell ref="H46:I46"/>
    <mergeCell ref="H47:I47"/>
    <mergeCell ref="H42:I42"/>
    <mergeCell ref="H43:I43"/>
    <mergeCell ref="H44:I44"/>
    <mergeCell ref="H45:I45"/>
    <mergeCell ref="C28:C29"/>
    <mergeCell ref="B28:B29"/>
    <mergeCell ref="C19:I19"/>
    <mergeCell ref="C20:I20"/>
    <mergeCell ref="H41:I41"/>
    <mergeCell ref="E37:F37"/>
    <mergeCell ref="A40:E40"/>
    <mergeCell ref="C13:F13"/>
    <mergeCell ref="C14:F14"/>
    <mergeCell ref="C15:F15"/>
    <mergeCell ref="C16:F16"/>
    <mergeCell ref="G9:I15"/>
  </mergeCells>
  <conditionalFormatting sqref="B21 D21">
    <cfRule type="expression" dxfId="6" priority="24">
      <formula>B$21=#REF!</formula>
    </cfRule>
  </conditionalFormatting>
  <conditionalFormatting sqref="B21">
    <cfRule type="expression" dxfId="5" priority="6">
      <formula>#REF!=$J$5</formula>
    </cfRule>
    <cfRule type="expression" dxfId="4" priority="7">
      <formula>$B$21=$J$4</formula>
    </cfRule>
    <cfRule type="expression" dxfId="3" priority="8">
      <formula>$B$21=J2</formula>
    </cfRule>
  </conditionalFormatting>
  <conditionalFormatting sqref="D21">
    <cfRule type="expression" dxfId="2" priority="2">
      <formula>#REF!=$J$5</formula>
    </cfRule>
    <cfRule type="expression" dxfId="1" priority="25">
      <formula>$B$21=$J$4</formula>
    </cfRule>
    <cfRule type="expression" dxfId="0" priority="26">
      <formula>$B$21=K2</formula>
    </cfRule>
  </conditionalFormatting>
  <dataValidations count="2">
    <dataValidation type="list" allowBlank="1" showInputMessage="1" showErrorMessage="1" sqref="E32:F37 A42:A47" xr:uid="{00000000-0002-0000-0000-000000000000}">
      <formula1>$J$30:$J$37</formula1>
    </dataValidation>
    <dataValidation type="list" allowBlank="1" showInputMessage="1" showErrorMessage="1" sqref="C23 H23 I32:I37" xr:uid="{00000000-0002-0000-0000-000001000000}">
      <formula1>$J$24:$J$26</formula1>
    </dataValidation>
  </dataValidations>
  <pageMargins left="0.5" right="0.25" top="0.25" bottom="0.25" header="0" footer="0"/>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26AA4"/>
  </sheetPr>
  <dimension ref="A1:L59"/>
  <sheetViews>
    <sheetView view="pageBreakPreview" zoomScale="85" zoomScaleNormal="115" zoomScaleSheetLayoutView="85" workbookViewId="0">
      <pane ySplit="7" topLeftCell="A35" activePane="bottomLeft" state="frozen"/>
      <selection activeCell="A33" sqref="A32:B33"/>
      <selection pane="bottomLeft" activeCell="A33" sqref="A32:B33"/>
    </sheetView>
  </sheetViews>
  <sheetFormatPr defaultColWidth="9.140625" defaultRowHeight="14.25" x14ac:dyDescent="0.2"/>
  <cols>
    <col min="1" max="1" width="33.28515625" style="1" customWidth="1"/>
    <col min="2" max="2" width="11.42578125" style="1" customWidth="1"/>
    <col min="3" max="3" width="10.42578125" style="1" customWidth="1"/>
    <col min="4" max="4" width="11.42578125" style="1" customWidth="1"/>
    <col min="5" max="5" width="12.42578125" style="1" customWidth="1"/>
    <col min="6" max="6" width="8.5703125" style="1" customWidth="1"/>
    <col min="7" max="7" width="11.42578125" style="1" customWidth="1"/>
    <col min="8" max="8" width="13.85546875" style="1" customWidth="1"/>
    <col min="9" max="9" width="23.85546875" style="7" hidden="1" customWidth="1"/>
    <col min="10" max="16384" width="9.140625" style="1"/>
  </cols>
  <sheetData>
    <row r="1" spans="1:9" ht="15" customHeight="1" thickBot="1" x14ac:dyDescent="0.25">
      <c r="A1" s="217" t="s">
        <v>80</v>
      </c>
      <c r="B1" s="217"/>
      <c r="C1" s="217"/>
      <c r="D1" s="217"/>
      <c r="E1" s="217"/>
      <c r="F1" s="217"/>
      <c r="G1" s="217"/>
      <c r="H1" s="217"/>
      <c r="I1" s="5" t="s">
        <v>21</v>
      </c>
    </row>
    <row r="2" spans="1:9" ht="21.75" customHeight="1" x14ac:dyDescent="0.2">
      <c r="A2" s="2"/>
      <c r="B2" s="2"/>
      <c r="C2" s="2"/>
      <c r="D2" s="2"/>
      <c r="E2" s="2"/>
      <c r="F2" s="2"/>
      <c r="G2" s="2"/>
      <c r="H2" s="2"/>
      <c r="I2" s="39" t="s">
        <v>17</v>
      </c>
    </row>
    <row r="3" spans="1:9" ht="15" customHeight="1" x14ac:dyDescent="0.2">
      <c r="A3" s="3" t="s">
        <v>0</v>
      </c>
      <c r="B3" s="304"/>
      <c r="C3" s="304"/>
      <c r="D3" s="304"/>
      <c r="E3" s="303" t="s">
        <v>15</v>
      </c>
      <c r="F3" s="303"/>
      <c r="G3" s="307"/>
      <c r="H3" s="307"/>
      <c r="I3" s="23" t="s">
        <v>18</v>
      </c>
    </row>
    <row r="4" spans="1:9" x14ac:dyDescent="0.2">
      <c r="A4" s="3" t="s">
        <v>2</v>
      </c>
      <c r="B4" s="279"/>
      <c r="C4" s="279"/>
      <c r="D4" s="279"/>
      <c r="E4" s="303"/>
      <c r="F4" s="303"/>
      <c r="G4" s="308"/>
      <c r="H4" s="308"/>
      <c r="I4" s="23" t="s">
        <v>19</v>
      </c>
    </row>
    <row r="5" spans="1:9" ht="15" x14ac:dyDescent="0.25">
      <c r="A5" s="3" t="s">
        <v>3</v>
      </c>
      <c r="B5" s="305"/>
      <c r="C5" s="305"/>
      <c r="D5" s="305"/>
      <c r="E5" s="305"/>
      <c r="F5" s="305"/>
      <c r="I5" s="23" t="s">
        <v>17</v>
      </c>
    </row>
    <row r="6" spans="1:9" x14ac:dyDescent="0.2">
      <c r="A6" s="20" t="s">
        <v>16</v>
      </c>
      <c r="B6" s="306"/>
      <c r="C6" s="306"/>
      <c r="D6" s="306"/>
      <c r="E6" s="306"/>
      <c r="F6" s="306"/>
      <c r="G6" s="306"/>
      <c r="H6" s="306"/>
      <c r="I6" s="23" t="s">
        <v>20</v>
      </c>
    </row>
    <row r="7" spans="1:9" ht="6" customHeight="1" x14ac:dyDescent="0.2">
      <c r="A7" s="2"/>
      <c r="B7" s="2"/>
      <c r="C7" s="2"/>
      <c r="D7" s="2"/>
      <c r="E7" s="2"/>
      <c r="F7" s="2"/>
      <c r="G7" s="2"/>
      <c r="H7" s="2"/>
      <c r="I7" s="23" t="s">
        <v>22</v>
      </c>
    </row>
    <row r="8" spans="1:9" ht="15" customHeight="1" x14ac:dyDescent="0.2">
      <c r="A8" s="292" t="s">
        <v>79</v>
      </c>
      <c r="B8" s="293"/>
      <c r="C8" s="293"/>
      <c r="D8" s="293"/>
      <c r="E8" s="293"/>
      <c r="F8" s="293"/>
      <c r="G8" s="293"/>
      <c r="H8" s="293"/>
      <c r="I8" s="38"/>
    </row>
    <row r="9" spans="1:9" ht="15" customHeight="1" x14ac:dyDescent="0.2">
      <c r="A9" s="22" t="s">
        <v>77</v>
      </c>
      <c r="B9" s="280"/>
      <c r="C9" s="281"/>
      <c r="D9" s="22" t="s">
        <v>28</v>
      </c>
      <c r="E9" s="286"/>
      <c r="F9" s="287"/>
      <c r="G9" s="287"/>
      <c r="H9" s="287"/>
      <c r="I9" s="1"/>
    </row>
    <row r="10" spans="1:9" ht="13.5" customHeight="1" x14ac:dyDescent="0.2">
      <c r="A10" s="71" t="str">
        <f>IF(B9=I3,"Number of Dwelling Units:",IF(B9=I6,"Square feet irrigated",IF(B9=I7,"Please specify:","")))</f>
        <v/>
      </c>
      <c r="B10" s="282"/>
      <c r="C10" s="283"/>
      <c r="D10" s="11" t="s">
        <v>29</v>
      </c>
      <c r="E10" s="313"/>
      <c r="F10" s="313"/>
      <c r="G10" s="313"/>
      <c r="H10" s="313"/>
      <c r="I10" s="5" t="s">
        <v>78</v>
      </c>
    </row>
    <row r="11" spans="1:9" x14ac:dyDescent="0.2">
      <c r="A11" s="71" t="str">
        <f>IF(B9=I6,"Is this a hydrozone irrigation meter?","")</f>
        <v/>
      </c>
      <c r="B11" s="284"/>
      <c r="C11" s="285"/>
      <c r="I11" s="36" t="s">
        <v>4</v>
      </c>
    </row>
    <row r="12" spans="1:9" ht="9.75" customHeight="1" x14ac:dyDescent="0.2">
      <c r="A12" s="8"/>
      <c r="B12" s="8"/>
      <c r="C12" s="8"/>
      <c r="D12" s="9"/>
      <c r="E12" s="8"/>
      <c r="F12" s="8"/>
      <c r="G12" s="8"/>
      <c r="H12" s="9"/>
      <c r="I12" s="37" t="s">
        <v>5</v>
      </c>
    </row>
    <row r="13" spans="1:9" ht="15" x14ac:dyDescent="0.2">
      <c r="A13" s="290" t="s">
        <v>92</v>
      </c>
      <c r="B13" s="291"/>
      <c r="C13" s="291"/>
      <c r="D13" s="291"/>
      <c r="E13" s="291"/>
      <c r="F13" s="291"/>
      <c r="G13" s="291"/>
      <c r="H13" s="291"/>
      <c r="I13" s="38"/>
    </row>
    <row r="14" spans="1:9" ht="28.5" customHeight="1" x14ac:dyDescent="0.2">
      <c r="A14" s="294" t="s">
        <v>82</v>
      </c>
      <c r="B14" s="295"/>
      <c r="C14" s="6" t="s">
        <v>30</v>
      </c>
      <c r="D14" s="72" t="s">
        <v>31</v>
      </c>
      <c r="E14" s="72" t="s">
        <v>35</v>
      </c>
      <c r="F14" s="72" t="s">
        <v>32</v>
      </c>
      <c r="G14" s="72" t="s">
        <v>33</v>
      </c>
      <c r="H14" s="73" t="s">
        <v>40</v>
      </c>
      <c r="I14" s="1"/>
    </row>
    <row r="15" spans="1:9" ht="14.25" customHeight="1" x14ac:dyDescent="0.2">
      <c r="A15" s="296"/>
      <c r="B15" s="297"/>
      <c r="C15" s="63" t="s">
        <v>34</v>
      </c>
      <c r="D15" s="63" t="s">
        <v>34</v>
      </c>
      <c r="E15" s="63" t="s">
        <v>34</v>
      </c>
      <c r="F15" s="64" t="s">
        <v>11</v>
      </c>
      <c r="G15" s="64" t="s">
        <v>36</v>
      </c>
      <c r="H15" s="65" t="s">
        <v>36</v>
      </c>
      <c r="I15" s="5" t="s">
        <v>24</v>
      </c>
    </row>
    <row r="16" spans="1:9" ht="13.5" customHeight="1" x14ac:dyDescent="0.2">
      <c r="A16" s="276" t="s">
        <v>55</v>
      </c>
      <c r="B16" s="276"/>
      <c r="C16" s="24"/>
      <c r="D16" s="24"/>
      <c r="E16" s="25"/>
      <c r="F16" s="74">
        <f>C16+D16-E16</f>
        <v>0</v>
      </c>
      <c r="G16" s="26">
        <v>3.6</v>
      </c>
      <c r="H16" s="76">
        <f>F16*G16</f>
        <v>0</v>
      </c>
      <c r="I16" s="40" t="s">
        <v>23</v>
      </c>
    </row>
    <row r="17" spans="1:9" ht="13.5" customHeight="1" x14ac:dyDescent="0.2">
      <c r="A17" s="289" t="s">
        <v>83</v>
      </c>
      <c r="B17" s="289"/>
      <c r="C17" s="24"/>
      <c r="D17" s="24"/>
      <c r="E17" s="25"/>
      <c r="F17" s="74">
        <f t="shared" ref="F17:F46" si="0">C17+D17-E17</f>
        <v>0</v>
      </c>
      <c r="G17" s="26">
        <v>8</v>
      </c>
      <c r="H17" s="76">
        <f t="shared" ref="H17:H46" si="1">F17*G17</f>
        <v>0</v>
      </c>
      <c r="I17" s="41" t="s">
        <v>6</v>
      </c>
    </row>
    <row r="18" spans="1:9" ht="13.5" customHeight="1" x14ac:dyDescent="0.2">
      <c r="A18" s="276" t="s">
        <v>56</v>
      </c>
      <c r="B18" s="276"/>
      <c r="C18" s="24"/>
      <c r="D18" s="24"/>
      <c r="E18" s="25"/>
      <c r="F18" s="74">
        <f t="shared" si="0"/>
        <v>0</v>
      </c>
      <c r="G18" s="26">
        <v>1.4</v>
      </c>
      <c r="H18" s="76">
        <f t="shared" si="1"/>
        <v>0</v>
      </c>
      <c r="I18" s="42" t="s">
        <v>7</v>
      </c>
    </row>
    <row r="19" spans="1:9" ht="13.5" customHeight="1" x14ac:dyDescent="0.2">
      <c r="A19" s="276" t="s">
        <v>57</v>
      </c>
      <c r="B19" s="276"/>
      <c r="C19" s="24"/>
      <c r="D19" s="24"/>
      <c r="E19" s="25"/>
      <c r="F19" s="74">
        <f t="shared" si="0"/>
        <v>0</v>
      </c>
      <c r="G19" s="26">
        <v>4</v>
      </c>
      <c r="H19" s="76">
        <f t="shared" si="1"/>
        <v>0</v>
      </c>
      <c r="I19" s="43" t="s">
        <v>8</v>
      </c>
    </row>
    <row r="20" spans="1:9" ht="13.5" customHeight="1" x14ac:dyDescent="0.2">
      <c r="A20" s="276" t="s">
        <v>58</v>
      </c>
      <c r="B20" s="276"/>
      <c r="C20" s="24"/>
      <c r="D20" s="24"/>
      <c r="E20" s="25"/>
      <c r="F20" s="74">
        <f t="shared" si="0"/>
        <v>0</v>
      </c>
      <c r="G20" s="26">
        <v>2</v>
      </c>
      <c r="H20" s="76">
        <f t="shared" si="1"/>
        <v>0</v>
      </c>
      <c r="I20" s="56" t="s">
        <v>12</v>
      </c>
    </row>
    <row r="21" spans="1:9" ht="13.5" customHeight="1" x14ac:dyDescent="0.2">
      <c r="A21" s="276" t="s">
        <v>59</v>
      </c>
      <c r="B21" s="276"/>
      <c r="C21" s="24"/>
      <c r="D21" s="24"/>
      <c r="E21" s="25"/>
      <c r="F21" s="74">
        <f t="shared" si="0"/>
        <v>0</v>
      </c>
      <c r="G21" s="26">
        <v>3</v>
      </c>
      <c r="H21" s="76">
        <f t="shared" si="1"/>
        <v>0</v>
      </c>
      <c r="I21" s="44" t="s">
        <v>9</v>
      </c>
    </row>
    <row r="22" spans="1:9" ht="13.5" customHeight="1" x14ac:dyDescent="0.2">
      <c r="A22" s="276" t="s">
        <v>60</v>
      </c>
      <c r="B22" s="276"/>
      <c r="C22" s="24"/>
      <c r="D22" s="24"/>
      <c r="E22" s="25"/>
      <c r="F22" s="74">
        <f t="shared" si="0"/>
        <v>0</v>
      </c>
      <c r="G22" s="26">
        <v>1.4</v>
      </c>
      <c r="H22" s="76">
        <f t="shared" si="1"/>
        <v>0</v>
      </c>
      <c r="I22" s="57" t="s">
        <v>10</v>
      </c>
    </row>
    <row r="23" spans="1:9" ht="13.5" customHeight="1" x14ac:dyDescent="0.2">
      <c r="A23" s="276" t="s">
        <v>84</v>
      </c>
      <c r="B23" s="276"/>
      <c r="C23" s="24"/>
      <c r="D23" s="24"/>
      <c r="E23" s="25"/>
      <c r="F23" s="74">
        <f t="shared" si="0"/>
        <v>0</v>
      </c>
      <c r="G23" s="26">
        <v>0.25</v>
      </c>
      <c r="H23" s="76">
        <f t="shared" si="1"/>
        <v>0</v>
      </c>
      <c r="I23" s="45"/>
    </row>
    <row r="24" spans="1:9" ht="13.5" customHeight="1" x14ac:dyDescent="0.2">
      <c r="A24" s="276" t="s">
        <v>61</v>
      </c>
      <c r="B24" s="276"/>
      <c r="C24" s="24"/>
      <c r="D24" s="24"/>
      <c r="E24" s="25"/>
      <c r="F24" s="74">
        <f t="shared" si="0"/>
        <v>0</v>
      </c>
      <c r="G24" s="26">
        <v>1.4</v>
      </c>
      <c r="H24" s="76">
        <f t="shared" si="1"/>
        <v>0</v>
      </c>
      <c r="I24" s="4"/>
    </row>
    <row r="25" spans="1:9" ht="13.5" customHeight="1" x14ac:dyDescent="0.2">
      <c r="A25" s="276" t="s">
        <v>62</v>
      </c>
      <c r="B25" s="276"/>
      <c r="C25" s="24"/>
      <c r="D25" s="24"/>
      <c r="E25" s="25"/>
      <c r="F25" s="74">
        <f t="shared" si="0"/>
        <v>0</v>
      </c>
      <c r="G25" s="26">
        <v>4</v>
      </c>
      <c r="H25" s="76">
        <f t="shared" si="1"/>
        <v>0</v>
      </c>
      <c r="I25" s="4"/>
    </row>
    <row r="26" spans="1:9" ht="13.5" customHeight="1" x14ac:dyDescent="0.2">
      <c r="A26" s="276" t="s">
        <v>63</v>
      </c>
      <c r="B26" s="276"/>
      <c r="C26" s="24"/>
      <c r="D26" s="24"/>
      <c r="E26" s="25"/>
      <c r="F26" s="74">
        <f t="shared" si="0"/>
        <v>0</v>
      </c>
      <c r="G26" s="26">
        <v>1.4</v>
      </c>
      <c r="H26" s="76">
        <f t="shared" si="1"/>
        <v>0</v>
      </c>
      <c r="I26" s="4"/>
    </row>
    <row r="27" spans="1:9" ht="13.5" customHeight="1" x14ac:dyDescent="0.2">
      <c r="A27" s="276" t="s">
        <v>64</v>
      </c>
      <c r="B27" s="276"/>
      <c r="C27" s="24"/>
      <c r="D27" s="24"/>
      <c r="E27" s="25"/>
      <c r="F27" s="74">
        <f t="shared" si="0"/>
        <v>0</v>
      </c>
      <c r="G27" s="26">
        <v>0.7</v>
      </c>
      <c r="H27" s="76">
        <f t="shared" si="1"/>
        <v>0</v>
      </c>
      <c r="I27" s="5" t="s">
        <v>25</v>
      </c>
    </row>
    <row r="28" spans="1:9" ht="13.5" customHeight="1" x14ac:dyDescent="0.2">
      <c r="A28" s="276" t="s">
        <v>65</v>
      </c>
      <c r="B28" s="276"/>
      <c r="C28" s="24"/>
      <c r="D28" s="24"/>
      <c r="E28" s="25"/>
      <c r="F28" s="74">
        <f t="shared" si="0"/>
        <v>0</v>
      </c>
      <c r="G28" s="26">
        <v>2</v>
      </c>
      <c r="H28" s="76">
        <f t="shared" si="1"/>
        <v>0</v>
      </c>
      <c r="I28" s="36" t="s">
        <v>39</v>
      </c>
    </row>
    <row r="29" spans="1:9" ht="13.5" customHeight="1" x14ac:dyDescent="0.2">
      <c r="A29" s="276" t="s">
        <v>66</v>
      </c>
      <c r="B29" s="276"/>
      <c r="C29" s="24"/>
      <c r="D29" s="24"/>
      <c r="E29" s="25"/>
      <c r="F29" s="74">
        <f t="shared" si="0"/>
        <v>0</v>
      </c>
      <c r="G29" s="26">
        <v>3</v>
      </c>
      <c r="H29" s="76">
        <f t="shared" si="1"/>
        <v>0</v>
      </c>
      <c r="I29" s="35" t="s">
        <v>26</v>
      </c>
    </row>
    <row r="30" spans="1:9" ht="13.5" customHeight="1" x14ac:dyDescent="0.2">
      <c r="A30" s="276" t="s">
        <v>85</v>
      </c>
      <c r="B30" s="276"/>
      <c r="C30" s="24"/>
      <c r="D30" s="24"/>
      <c r="E30" s="25"/>
      <c r="F30" s="74">
        <f t="shared" si="0"/>
        <v>0</v>
      </c>
      <c r="G30" s="26">
        <v>4</v>
      </c>
      <c r="H30" s="76">
        <f t="shared" si="1"/>
        <v>0</v>
      </c>
      <c r="I30" s="35" t="s">
        <v>27</v>
      </c>
    </row>
    <row r="31" spans="1:9" ht="13.5" customHeight="1" x14ac:dyDescent="0.2">
      <c r="A31" s="276" t="s">
        <v>86</v>
      </c>
      <c r="B31" s="276"/>
      <c r="C31" s="24"/>
      <c r="D31" s="24"/>
      <c r="E31" s="25"/>
      <c r="F31" s="74">
        <f t="shared" si="0"/>
        <v>0</v>
      </c>
      <c r="G31" s="26">
        <v>1.4</v>
      </c>
      <c r="H31" s="76">
        <f t="shared" si="1"/>
        <v>0</v>
      </c>
      <c r="I31" s="46"/>
    </row>
    <row r="32" spans="1:9" ht="13.5" customHeight="1" x14ac:dyDescent="0.2">
      <c r="A32" s="276" t="s">
        <v>68</v>
      </c>
      <c r="B32" s="276"/>
      <c r="C32" s="24"/>
      <c r="D32" s="24"/>
      <c r="E32" s="25"/>
      <c r="F32" s="74">
        <f t="shared" si="0"/>
        <v>0</v>
      </c>
      <c r="G32" s="26">
        <v>10</v>
      </c>
      <c r="H32" s="76">
        <f t="shared" si="1"/>
        <v>0</v>
      </c>
      <c r="I32" s="1"/>
    </row>
    <row r="33" spans="1:12" ht="13.5" customHeight="1" x14ac:dyDescent="0.2">
      <c r="A33" s="276" t="s">
        <v>67</v>
      </c>
      <c r="B33" s="276"/>
      <c r="C33" s="24"/>
      <c r="D33" s="24"/>
      <c r="E33" s="25"/>
      <c r="F33" s="74">
        <f t="shared" si="0"/>
        <v>0</v>
      </c>
      <c r="G33" s="26">
        <v>5</v>
      </c>
      <c r="H33" s="76">
        <f t="shared" si="1"/>
        <v>0</v>
      </c>
      <c r="I33" s="1"/>
    </row>
    <row r="34" spans="1:12" ht="13.5" customHeight="1" x14ac:dyDescent="0.2">
      <c r="A34" s="276" t="s">
        <v>69</v>
      </c>
      <c r="B34" s="276"/>
      <c r="C34" s="24"/>
      <c r="D34" s="24"/>
      <c r="E34" s="25"/>
      <c r="F34" s="74">
        <f t="shared" si="0"/>
        <v>0</v>
      </c>
      <c r="G34" s="26">
        <v>3</v>
      </c>
      <c r="H34" s="76">
        <f t="shared" si="1"/>
        <v>0</v>
      </c>
      <c r="I34" s="1"/>
    </row>
    <row r="35" spans="1:12" ht="13.5" customHeight="1" x14ac:dyDescent="0.2">
      <c r="A35" s="276" t="s">
        <v>70</v>
      </c>
      <c r="B35" s="276"/>
      <c r="C35" s="24"/>
      <c r="D35" s="24"/>
      <c r="E35" s="25"/>
      <c r="F35" s="74">
        <f t="shared" si="0"/>
        <v>0</v>
      </c>
      <c r="G35" s="26">
        <v>1.4</v>
      </c>
      <c r="H35" s="76">
        <f t="shared" si="1"/>
        <v>0</v>
      </c>
      <c r="I35" s="1"/>
    </row>
    <row r="36" spans="1:12" x14ac:dyDescent="0.2">
      <c r="A36" s="276" t="s">
        <v>71</v>
      </c>
      <c r="B36" s="276"/>
      <c r="C36" s="24"/>
      <c r="D36" s="24"/>
      <c r="E36" s="25"/>
      <c r="F36" s="74">
        <f t="shared" si="0"/>
        <v>0</v>
      </c>
      <c r="G36" s="26">
        <v>3</v>
      </c>
      <c r="H36" s="76">
        <f t="shared" si="1"/>
        <v>0</v>
      </c>
      <c r="I36" s="1"/>
    </row>
    <row r="37" spans="1:12" s="10" customFormat="1" x14ac:dyDescent="0.2">
      <c r="A37" s="276" t="s">
        <v>72</v>
      </c>
      <c r="B37" s="276"/>
      <c r="C37" s="24"/>
      <c r="D37" s="24"/>
      <c r="E37" s="25"/>
      <c r="F37" s="74">
        <f t="shared" si="0"/>
        <v>0</v>
      </c>
      <c r="G37" s="26">
        <v>4</v>
      </c>
      <c r="H37" s="76">
        <f t="shared" si="1"/>
        <v>0</v>
      </c>
      <c r="K37" s="1"/>
    </row>
    <row r="38" spans="1:12" s="10" customFormat="1" x14ac:dyDescent="0.2">
      <c r="A38" s="276" t="s">
        <v>87</v>
      </c>
      <c r="B38" s="276"/>
      <c r="C38" s="24"/>
      <c r="D38" s="24"/>
      <c r="E38" s="25"/>
      <c r="F38" s="74">
        <f t="shared" si="0"/>
        <v>0</v>
      </c>
      <c r="G38" s="26">
        <v>6</v>
      </c>
      <c r="H38" s="76">
        <f t="shared" si="1"/>
        <v>0</v>
      </c>
      <c r="I38" s="7"/>
      <c r="K38" s="1"/>
    </row>
    <row r="39" spans="1:12" ht="14.25" customHeight="1" x14ac:dyDescent="0.2">
      <c r="A39" s="276" t="s">
        <v>88</v>
      </c>
      <c r="B39" s="276"/>
      <c r="C39" s="24"/>
      <c r="D39" s="24"/>
      <c r="E39" s="25"/>
      <c r="F39" s="74">
        <f t="shared" si="0"/>
        <v>0</v>
      </c>
      <c r="G39" s="26">
        <v>2.2000000000000002</v>
      </c>
      <c r="H39" s="76">
        <f t="shared" si="1"/>
        <v>0</v>
      </c>
    </row>
    <row r="40" spans="1:12" ht="13.5" customHeight="1" x14ac:dyDescent="0.2">
      <c r="A40" s="276" t="s">
        <v>89</v>
      </c>
      <c r="B40" s="276"/>
      <c r="C40" s="24"/>
      <c r="D40" s="24"/>
      <c r="E40" s="25"/>
      <c r="F40" s="74">
        <f t="shared" si="0"/>
        <v>0</v>
      </c>
      <c r="G40" s="26">
        <v>10</v>
      </c>
      <c r="H40" s="76">
        <f t="shared" si="1"/>
        <v>0</v>
      </c>
      <c r="I40" s="10"/>
    </row>
    <row r="41" spans="1:12" ht="13.5" customHeight="1" x14ac:dyDescent="0.2">
      <c r="A41" s="276" t="s">
        <v>90</v>
      </c>
      <c r="B41" s="276"/>
      <c r="C41" s="24"/>
      <c r="D41" s="24"/>
      <c r="E41" s="25"/>
      <c r="F41" s="74">
        <f t="shared" si="0"/>
        <v>0</v>
      </c>
      <c r="G41" s="26">
        <v>5</v>
      </c>
      <c r="H41" s="76">
        <f t="shared" si="1"/>
        <v>0</v>
      </c>
      <c r="I41" s="1"/>
    </row>
    <row r="42" spans="1:12" x14ac:dyDescent="0.2">
      <c r="A42" s="276" t="s">
        <v>91</v>
      </c>
      <c r="B42" s="276"/>
      <c r="C42" s="24"/>
      <c r="D42" s="24"/>
      <c r="E42" s="25"/>
      <c r="F42" s="74">
        <f t="shared" si="0"/>
        <v>0</v>
      </c>
      <c r="G42" s="26">
        <v>2</v>
      </c>
      <c r="H42" s="76">
        <f t="shared" si="1"/>
        <v>0</v>
      </c>
      <c r="I42" s="1"/>
    </row>
    <row r="43" spans="1:12" s="10" customFormat="1" x14ac:dyDescent="0.2">
      <c r="A43" s="277" t="s">
        <v>37</v>
      </c>
      <c r="B43" s="278"/>
      <c r="C43" s="24"/>
      <c r="D43" s="24"/>
      <c r="E43" s="25"/>
      <c r="F43" s="74">
        <f t="shared" si="0"/>
        <v>0</v>
      </c>
      <c r="G43" s="27"/>
      <c r="H43" s="76">
        <f t="shared" si="1"/>
        <v>0</v>
      </c>
      <c r="K43" s="1"/>
    </row>
    <row r="44" spans="1:12" s="10" customFormat="1" x14ac:dyDescent="0.2">
      <c r="A44" s="277" t="s">
        <v>37</v>
      </c>
      <c r="B44" s="278"/>
      <c r="C44" s="24"/>
      <c r="D44" s="24"/>
      <c r="E44" s="25"/>
      <c r="F44" s="74">
        <f t="shared" si="0"/>
        <v>0</v>
      </c>
      <c r="G44" s="27"/>
      <c r="H44" s="76">
        <f t="shared" si="1"/>
        <v>0</v>
      </c>
    </row>
    <row r="45" spans="1:12" s="10" customFormat="1" x14ac:dyDescent="0.2">
      <c r="A45" s="277" t="s">
        <v>37</v>
      </c>
      <c r="B45" s="278"/>
      <c r="C45" s="24"/>
      <c r="D45" s="24"/>
      <c r="E45" s="25"/>
      <c r="F45" s="74">
        <f t="shared" si="0"/>
        <v>0</v>
      </c>
      <c r="G45" s="27"/>
      <c r="H45" s="76">
        <f t="shared" si="1"/>
        <v>0</v>
      </c>
      <c r="K45" s="1"/>
    </row>
    <row r="46" spans="1:12" ht="15" thickBot="1" x14ac:dyDescent="0.25">
      <c r="A46" s="309" t="s">
        <v>37</v>
      </c>
      <c r="B46" s="309"/>
      <c r="C46" s="30"/>
      <c r="D46" s="30"/>
      <c r="E46" s="31"/>
      <c r="F46" s="75">
        <f t="shared" si="0"/>
        <v>0</v>
      </c>
      <c r="G46" s="32"/>
      <c r="H46" s="77">
        <f t="shared" si="1"/>
        <v>0</v>
      </c>
      <c r="I46" s="10"/>
      <c r="J46" s="10"/>
      <c r="L46" s="10"/>
    </row>
    <row r="47" spans="1:12" ht="15" x14ac:dyDescent="0.2">
      <c r="A47" s="298" t="s">
        <v>38</v>
      </c>
      <c r="B47" s="298"/>
      <c r="C47" s="298"/>
      <c r="D47" s="298"/>
      <c r="E47" s="298"/>
      <c r="F47" s="298"/>
      <c r="G47" s="298"/>
      <c r="H47" s="66">
        <f>SUM(H16:H46)</f>
        <v>0</v>
      </c>
      <c r="I47" s="10"/>
      <c r="J47" s="10"/>
      <c r="K47" s="10"/>
      <c r="L47" s="10"/>
    </row>
    <row r="48" spans="1:12" ht="27" customHeight="1" x14ac:dyDescent="0.2">
      <c r="A48" s="310" t="s">
        <v>76</v>
      </c>
      <c r="B48" s="311"/>
      <c r="C48" s="311"/>
      <c r="D48" s="311"/>
      <c r="E48" s="311"/>
      <c r="F48" s="311"/>
      <c r="G48" s="312"/>
      <c r="H48" s="27"/>
      <c r="I48" s="10"/>
      <c r="J48" s="10"/>
      <c r="K48" s="10"/>
      <c r="L48" s="10"/>
    </row>
    <row r="49" spans="1:12" ht="5.25" customHeight="1" x14ac:dyDescent="0.2">
      <c r="I49" s="1"/>
    </row>
    <row r="50" spans="1:12" ht="14.25" customHeight="1" x14ac:dyDescent="0.2">
      <c r="A50" s="59" t="s">
        <v>46</v>
      </c>
      <c r="B50" s="33"/>
      <c r="C50" s="299"/>
      <c r="D50" s="299"/>
      <c r="E50" s="299"/>
      <c r="F50" s="299"/>
      <c r="G50" s="299"/>
      <c r="H50" s="299"/>
      <c r="I50" s="10"/>
      <c r="J50" s="10"/>
      <c r="K50" s="10"/>
      <c r="L50" s="10"/>
    </row>
    <row r="51" spans="1:12" s="10" customFormat="1" ht="15" x14ac:dyDescent="0.2">
      <c r="A51" s="21" t="s">
        <v>54</v>
      </c>
      <c r="B51" s="67"/>
      <c r="C51" s="288" t="s">
        <v>75</v>
      </c>
      <c r="D51" s="288"/>
      <c r="E51" s="288"/>
      <c r="F51" s="288"/>
      <c r="G51" s="288"/>
      <c r="H51" s="288"/>
      <c r="K51" s="1"/>
    </row>
    <row r="52" spans="1:12" x14ac:dyDescent="0.2">
      <c r="I52" s="1"/>
    </row>
    <row r="53" spans="1:12" ht="13.5" customHeight="1" x14ac:dyDescent="0.25">
      <c r="B53" s="14"/>
      <c r="C53" s="52" t="s">
        <v>48</v>
      </c>
      <c r="D53" s="16"/>
      <c r="E53" s="16"/>
      <c r="F53" s="34"/>
      <c r="G53" s="53" t="s">
        <v>1</v>
      </c>
      <c r="H53" s="58"/>
      <c r="I53" s="12"/>
    </row>
    <row r="54" spans="1:12" ht="5.25" customHeight="1" x14ac:dyDescent="0.2">
      <c r="B54" s="14"/>
      <c r="C54" s="3"/>
      <c r="D54" s="14"/>
      <c r="E54" s="14"/>
      <c r="F54" s="15"/>
      <c r="G54" s="3"/>
      <c r="H54" s="3"/>
      <c r="I54" s="13"/>
    </row>
    <row r="55" spans="1:12" ht="61.5" customHeight="1" x14ac:dyDescent="0.2">
      <c r="A55" s="300" t="s">
        <v>81</v>
      </c>
      <c r="B55" s="301"/>
      <c r="C55" s="301"/>
      <c r="D55" s="301"/>
      <c r="E55" s="301"/>
      <c r="F55" s="301"/>
      <c r="G55" s="301"/>
      <c r="H55" s="302"/>
    </row>
    <row r="56" spans="1:12" ht="15" customHeight="1" x14ac:dyDescent="0.25">
      <c r="A56" s="50" t="s">
        <v>49</v>
      </c>
      <c r="C56" s="53" t="s">
        <v>50</v>
      </c>
      <c r="D56" s="10" t="s">
        <v>53</v>
      </c>
      <c r="F56" s="53" t="s">
        <v>51</v>
      </c>
      <c r="G56" s="1" t="s">
        <v>52</v>
      </c>
      <c r="H56" s="49"/>
      <c r="I56" s="1"/>
    </row>
    <row r="57" spans="1:12" ht="15" customHeight="1" x14ac:dyDescent="0.2">
      <c r="A57" s="54"/>
      <c r="C57" s="47"/>
      <c r="D57" s="10" t="s">
        <v>47</v>
      </c>
      <c r="F57" s="3"/>
      <c r="G57" s="1" t="s">
        <v>47</v>
      </c>
      <c r="H57" s="49"/>
      <c r="I57" s="1"/>
    </row>
    <row r="58" spans="1:12" ht="15" customHeight="1" x14ac:dyDescent="0.25">
      <c r="A58" s="54"/>
      <c r="C58" s="47"/>
      <c r="D58" s="10" t="s">
        <v>13</v>
      </c>
      <c r="F58" s="3"/>
      <c r="G58" s="48"/>
      <c r="H58" s="49"/>
      <c r="I58" s="1"/>
    </row>
    <row r="59" spans="1:12" s="10" customFormat="1" x14ac:dyDescent="0.2">
      <c r="A59" s="17"/>
      <c r="B59" s="18"/>
      <c r="C59" s="55"/>
      <c r="D59" s="19" t="s">
        <v>14</v>
      </c>
      <c r="E59" s="18"/>
      <c r="F59" s="18"/>
      <c r="G59" s="18"/>
      <c r="H59" s="51"/>
      <c r="K59" s="1"/>
    </row>
  </sheetData>
  <mergeCells count="51">
    <mergeCell ref="A44:B44"/>
    <mergeCell ref="A26:B26"/>
    <mergeCell ref="A27:B27"/>
    <mergeCell ref="A28:B28"/>
    <mergeCell ref="A38:B38"/>
    <mergeCell ref="A39:B39"/>
    <mergeCell ref="A40:B40"/>
    <mergeCell ref="A55:H55"/>
    <mergeCell ref="E3:F4"/>
    <mergeCell ref="B3:D3"/>
    <mergeCell ref="B5:F5"/>
    <mergeCell ref="B6:H6"/>
    <mergeCell ref="G3:H4"/>
    <mergeCell ref="A46:B46"/>
    <mergeCell ref="A29:B29"/>
    <mergeCell ref="A30:B30"/>
    <mergeCell ref="A31:B31"/>
    <mergeCell ref="A32:B32"/>
    <mergeCell ref="A33:B33"/>
    <mergeCell ref="A35:B35"/>
    <mergeCell ref="A48:G48"/>
    <mergeCell ref="E10:H10"/>
    <mergeCell ref="A45:B45"/>
    <mergeCell ref="E9:H9"/>
    <mergeCell ref="A1:H1"/>
    <mergeCell ref="C51:H51"/>
    <mergeCell ref="A16:B16"/>
    <mergeCell ref="A17:B17"/>
    <mergeCell ref="A18:B18"/>
    <mergeCell ref="A19:B19"/>
    <mergeCell ref="A13:H13"/>
    <mergeCell ref="A8:H8"/>
    <mergeCell ref="A14:B15"/>
    <mergeCell ref="A47:G47"/>
    <mergeCell ref="C50:H50"/>
    <mergeCell ref="A37:B37"/>
    <mergeCell ref="A34:B34"/>
    <mergeCell ref="A36:B36"/>
    <mergeCell ref="A41:B41"/>
    <mergeCell ref="A20:B20"/>
    <mergeCell ref="A21:B21"/>
    <mergeCell ref="A22:B22"/>
    <mergeCell ref="A43:B43"/>
    <mergeCell ref="B4:D4"/>
    <mergeCell ref="A42:B42"/>
    <mergeCell ref="B9:C9"/>
    <mergeCell ref="B10:C10"/>
    <mergeCell ref="B11:C11"/>
    <mergeCell ref="A23:B23"/>
    <mergeCell ref="A24:B24"/>
    <mergeCell ref="A25:B25"/>
  </mergeCells>
  <dataValidations count="4">
    <dataValidation type="list" allowBlank="1" showInputMessage="1" showErrorMessage="1" sqref="B11 B50" xr:uid="{00000000-0002-0000-0100-000000000000}">
      <formula1>$I$11:$I$13</formula1>
    </dataValidation>
    <dataValidation type="list" allowBlank="1" showInputMessage="1" showErrorMessage="1" sqref="E9" xr:uid="{00000000-0002-0000-0100-000001000000}">
      <formula1>$I$16:$I$23</formula1>
    </dataValidation>
    <dataValidation type="list" allowBlank="1" showInputMessage="1" showErrorMessage="1" sqref="E10" xr:uid="{00000000-0002-0000-0100-000002000000}">
      <formula1>$I$28:$I$31</formula1>
    </dataValidation>
    <dataValidation type="list" allowBlank="1" showInputMessage="1" showErrorMessage="1" sqref="B9" xr:uid="{00000000-0002-0000-0100-000003000000}">
      <formula1>$I$2:$I$8</formula1>
    </dataValidation>
  </dataValidations>
  <hyperlinks>
    <hyperlink ref="A56" r:id="rId1" display="Blake.Hornung@cityofloveland.org" xr:uid="{00000000-0004-0000-0100-000000000000}"/>
  </hyperlinks>
  <pageMargins left="0.5" right="0.25" top="0.5" bottom="0.5" header="0" footer="0"/>
  <pageSetup scale="8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6"/>
  <sheetViews>
    <sheetView workbookViewId="0">
      <pane ySplit="3" topLeftCell="A26" activePane="bottomLeft" state="frozen"/>
      <selection activeCell="A33" sqref="A32:B33"/>
      <selection pane="bottomLeft" activeCell="A33" sqref="A32:B33"/>
    </sheetView>
  </sheetViews>
  <sheetFormatPr defaultRowHeight="15" x14ac:dyDescent="0.25"/>
  <cols>
    <col min="1" max="1" width="18" customWidth="1"/>
    <col min="2" max="2" width="15.28515625" style="29" customWidth="1"/>
    <col min="3" max="3" width="1.85546875" customWidth="1"/>
    <col min="4" max="5" width="15.85546875" customWidth="1"/>
  </cols>
  <sheetData>
    <row r="1" spans="1:5" ht="39.75" customHeight="1" x14ac:dyDescent="0.35">
      <c r="A1" s="314" t="s">
        <v>73</v>
      </c>
      <c r="B1" s="315"/>
      <c r="D1" s="316" t="s">
        <v>74</v>
      </c>
      <c r="E1" s="317"/>
    </row>
    <row r="2" spans="1:5" x14ac:dyDescent="0.25">
      <c r="A2" s="60" t="s">
        <v>41</v>
      </c>
      <c r="B2" s="68" t="s">
        <v>42</v>
      </c>
      <c r="D2" s="60" t="s">
        <v>41</v>
      </c>
      <c r="E2" s="68" t="s">
        <v>42</v>
      </c>
    </row>
    <row r="3" spans="1:5" s="28" customFormat="1" ht="30.75" customHeight="1" x14ac:dyDescent="0.25">
      <c r="A3" s="69" t="s">
        <v>43</v>
      </c>
      <c r="B3" s="70" t="s">
        <v>44</v>
      </c>
      <c r="D3" s="69" t="s">
        <v>43</v>
      </c>
      <c r="E3" s="70" t="s">
        <v>44</v>
      </c>
    </row>
    <row r="4" spans="1:5" x14ac:dyDescent="0.25">
      <c r="A4" s="62">
        <v>1</v>
      </c>
      <c r="B4" s="61">
        <v>3</v>
      </c>
      <c r="D4" s="62" t="s">
        <v>45</v>
      </c>
      <c r="E4" s="61" t="s">
        <v>45</v>
      </c>
    </row>
    <row r="5" spans="1:5" x14ac:dyDescent="0.25">
      <c r="A5" s="62">
        <v>2</v>
      </c>
      <c r="B5" s="61">
        <v>5</v>
      </c>
      <c r="D5" s="62" t="s">
        <v>45</v>
      </c>
      <c r="E5" s="61" t="s">
        <v>45</v>
      </c>
    </row>
    <row r="6" spans="1:5" x14ac:dyDescent="0.25">
      <c r="A6" s="62">
        <v>3</v>
      </c>
      <c r="B6" s="61">
        <v>6.5</v>
      </c>
      <c r="D6" s="62" t="s">
        <v>45</v>
      </c>
      <c r="E6" s="61" t="s">
        <v>45</v>
      </c>
    </row>
    <row r="7" spans="1:5" x14ac:dyDescent="0.25">
      <c r="A7" s="62">
        <v>4</v>
      </c>
      <c r="B7" s="61">
        <v>8</v>
      </c>
      <c r="D7" s="62" t="s">
        <v>45</v>
      </c>
      <c r="E7" s="61" t="s">
        <v>45</v>
      </c>
    </row>
    <row r="8" spans="1:5" x14ac:dyDescent="0.25">
      <c r="A8" s="62">
        <v>5</v>
      </c>
      <c r="B8" s="61">
        <v>9.4</v>
      </c>
      <c r="D8" s="62">
        <v>5</v>
      </c>
      <c r="E8" s="61">
        <v>15</v>
      </c>
    </row>
    <row r="9" spans="1:5" x14ac:dyDescent="0.25">
      <c r="A9" s="62">
        <v>6</v>
      </c>
      <c r="B9" s="61">
        <v>10.7</v>
      </c>
      <c r="D9" s="62">
        <v>6</v>
      </c>
      <c r="E9" s="61">
        <v>17.399999999999999</v>
      </c>
    </row>
    <row r="10" spans="1:5" x14ac:dyDescent="0.25">
      <c r="A10" s="62">
        <v>7</v>
      </c>
      <c r="B10" s="61">
        <v>11.8</v>
      </c>
      <c r="D10" s="62">
        <v>7</v>
      </c>
      <c r="E10" s="61">
        <v>19.8</v>
      </c>
    </row>
    <row r="11" spans="1:5" x14ac:dyDescent="0.25">
      <c r="A11" s="62">
        <v>8</v>
      </c>
      <c r="B11" s="61">
        <v>12.8</v>
      </c>
      <c r="D11" s="62">
        <v>8</v>
      </c>
      <c r="E11" s="61">
        <v>22.2</v>
      </c>
    </row>
    <row r="12" spans="1:5" x14ac:dyDescent="0.25">
      <c r="A12" s="62">
        <v>9</v>
      </c>
      <c r="B12" s="61">
        <v>13.7</v>
      </c>
      <c r="D12" s="62">
        <v>9</v>
      </c>
      <c r="E12" s="61">
        <v>24.6</v>
      </c>
    </row>
    <row r="13" spans="1:5" x14ac:dyDescent="0.25">
      <c r="A13" s="62">
        <v>10</v>
      </c>
      <c r="B13" s="61">
        <v>14.6</v>
      </c>
      <c r="D13" s="62">
        <v>10</v>
      </c>
      <c r="E13" s="61">
        <v>27</v>
      </c>
    </row>
    <row r="14" spans="1:5" x14ac:dyDescent="0.25">
      <c r="A14" s="62">
        <v>11</v>
      </c>
      <c r="B14" s="61">
        <v>15.4</v>
      </c>
      <c r="D14" s="62">
        <v>11</v>
      </c>
      <c r="E14" s="61">
        <v>27.8</v>
      </c>
    </row>
    <row r="15" spans="1:5" x14ac:dyDescent="0.25">
      <c r="A15" s="62">
        <v>12</v>
      </c>
      <c r="B15" s="61">
        <v>16</v>
      </c>
      <c r="D15" s="62">
        <v>12</v>
      </c>
      <c r="E15" s="61">
        <v>28.6</v>
      </c>
    </row>
    <row r="16" spans="1:5" x14ac:dyDescent="0.25">
      <c r="A16" s="62">
        <v>13</v>
      </c>
      <c r="B16" s="61">
        <v>16.5</v>
      </c>
      <c r="D16" s="62">
        <v>13</v>
      </c>
      <c r="E16" s="61">
        <v>29.4</v>
      </c>
    </row>
    <row r="17" spans="1:5" x14ac:dyDescent="0.25">
      <c r="A17" s="62">
        <v>14</v>
      </c>
      <c r="B17" s="61">
        <v>17</v>
      </c>
      <c r="D17" s="62">
        <v>14</v>
      </c>
      <c r="E17" s="61">
        <v>30.2</v>
      </c>
    </row>
    <row r="18" spans="1:5" x14ac:dyDescent="0.25">
      <c r="A18" s="62">
        <v>15</v>
      </c>
      <c r="B18" s="61">
        <v>17.5</v>
      </c>
      <c r="D18" s="62">
        <v>15</v>
      </c>
      <c r="E18" s="61">
        <v>31</v>
      </c>
    </row>
    <row r="19" spans="1:5" x14ac:dyDescent="0.25">
      <c r="A19" s="62">
        <v>16</v>
      </c>
      <c r="B19" s="61">
        <v>18</v>
      </c>
      <c r="D19" s="62">
        <v>16</v>
      </c>
      <c r="E19" s="61">
        <v>31.8</v>
      </c>
    </row>
    <row r="20" spans="1:5" x14ac:dyDescent="0.25">
      <c r="A20" s="62">
        <v>17</v>
      </c>
      <c r="B20" s="61">
        <v>18.399999999999999</v>
      </c>
      <c r="D20" s="62">
        <v>17</v>
      </c>
      <c r="E20" s="61">
        <v>32.6</v>
      </c>
    </row>
    <row r="21" spans="1:5" x14ac:dyDescent="0.25">
      <c r="A21" s="62">
        <v>18</v>
      </c>
      <c r="B21" s="61">
        <v>18.8</v>
      </c>
      <c r="D21" s="62">
        <v>18</v>
      </c>
      <c r="E21" s="61">
        <v>33.4</v>
      </c>
    </row>
    <row r="22" spans="1:5" x14ac:dyDescent="0.25">
      <c r="A22" s="62">
        <v>19</v>
      </c>
      <c r="B22" s="61">
        <v>19.2</v>
      </c>
      <c r="D22" s="62">
        <v>19</v>
      </c>
      <c r="E22" s="61">
        <v>34.200000000000003</v>
      </c>
    </row>
    <row r="23" spans="1:5" x14ac:dyDescent="0.25">
      <c r="A23" s="62">
        <v>20</v>
      </c>
      <c r="B23" s="61">
        <v>19.600000000000001</v>
      </c>
      <c r="D23" s="62">
        <v>20</v>
      </c>
      <c r="E23" s="61">
        <v>35</v>
      </c>
    </row>
    <row r="24" spans="1:5" x14ac:dyDescent="0.25">
      <c r="A24" s="62">
        <v>25</v>
      </c>
      <c r="B24" s="61">
        <v>21.5</v>
      </c>
      <c r="D24" s="62">
        <v>25</v>
      </c>
      <c r="E24" s="61">
        <v>38</v>
      </c>
    </row>
    <row r="25" spans="1:5" x14ac:dyDescent="0.25">
      <c r="A25" s="62">
        <v>30</v>
      </c>
      <c r="B25" s="61">
        <v>23.3</v>
      </c>
      <c r="D25" s="62">
        <v>30</v>
      </c>
      <c r="E25" s="61">
        <v>42</v>
      </c>
    </row>
    <row r="26" spans="1:5" x14ac:dyDescent="0.25">
      <c r="A26" s="62">
        <v>35</v>
      </c>
      <c r="B26" s="61">
        <v>24.9</v>
      </c>
      <c r="D26" s="62">
        <v>35</v>
      </c>
      <c r="E26" s="61">
        <v>44</v>
      </c>
    </row>
    <row r="27" spans="1:5" x14ac:dyDescent="0.25">
      <c r="A27" s="62">
        <v>40</v>
      </c>
      <c r="B27" s="61">
        <v>26.3</v>
      </c>
      <c r="D27" s="62">
        <v>40</v>
      </c>
      <c r="E27" s="61">
        <v>46</v>
      </c>
    </row>
    <row r="28" spans="1:5" x14ac:dyDescent="0.25">
      <c r="A28" s="62">
        <v>45</v>
      </c>
      <c r="B28" s="61">
        <v>27.7</v>
      </c>
      <c r="D28" s="62">
        <v>45</v>
      </c>
      <c r="E28" s="61">
        <v>48</v>
      </c>
    </row>
    <row r="29" spans="1:5" x14ac:dyDescent="0.25">
      <c r="A29" s="62">
        <v>50</v>
      </c>
      <c r="B29" s="61">
        <v>29.1</v>
      </c>
      <c r="D29" s="62">
        <v>50</v>
      </c>
      <c r="E29" s="61">
        <v>50</v>
      </c>
    </row>
    <row r="30" spans="1:5" x14ac:dyDescent="0.25">
      <c r="A30" s="62">
        <v>60</v>
      </c>
      <c r="B30" s="61">
        <v>32</v>
      </c>
      <c r="D30" s="62">
        <v>60</v>
      </c>
      <c r="E30" s="61">
        <v>54</v>
      </c>
    </row>
    <row r="31" spans="1:5" x14ac:dyDescent="0.25">
      <c r="A31" s="62">
        <v>70</v>
      </c>
      <c r="B31" s="61">
        <v>35</v>
      </c>
      <c r="D31" s="62">
        <v>70</v>
      </c>
      <c r="E31" s="61">
        <v>58</v>
      </c>
    </row>
    <row r="32" spans="1:5" x14ac:dyDescent="0.25">
      <c r="A32" s="62">
        <v>80</v>
      </c>
      <c r="B32" s="61">
        <v>38</v>
      </c>
      <c r="D32" s="62">
        <v>80</v>
      </c>
      <c r="E32" s="61">
        <v>61.2</v>
      </c>
    </row>
    <row r="33" spans="1:5" x14ac:dyDescent="0.25">
      <c r="A33" s="62">
        <v>90</v>
      </c>
      <c r="B33" s="61">
        <v>41</v>
      </c>
      <c r="D33" s="62">
        <v>90</v>
      </c>
      <c r="E33" s="61">
        <v>64.3</v>
      </c>
    </row>
    <row r="34" spans="1:5" x14ac:dyDescent="0.25">
      <c r="A34" s="62">
        <v>100</v>
      </c>
      <c r="B34" s="61">
        <v>43.5</v>
      </c>
      <c r="D34" s="62">
        <v>100</v>
      </c>
      <c r="E34" s="61">
        <v>67.5</v>
      </c>
    </row>
    <row r="35" spans="1:5" x14ac:dyDescent="0.25">
      <c r="A35" s="62">
        <v>120</v>
      </c>
      <c r="B35" s="61">
        <v>48</v>
      </c>
      <c r="D35" s="62">
        <v>120</v>
      </c>
      <c r="E35" s="61">
        <v>73</v>
      </c>
    </row>
    <row r="36" spans="1:5" x14ac:dyDescent="0.25">
      <c r="A36" s="62">
        <v>140</v>
      </c>
      <c r="B36" s="61">
        <v>52.5</v>
      </c>
      <c r="D36" s="62">
        <v>140</v>
      </c>
      <c r="E36" s="61">
        <v>77</v>
      </c>
    </row>
    <row r="37" spans="1:5" x14ac:dyDescent="0.25">
      <c r="A37" s="62">
        <v>160</v>
      </c>
      <c r="B37" s="61">
        <v>57</v>
      </c>
      <c r="D37" s="62">
        <v>160</v>
      </c>
      <c r="E37" s="61">
        <v>81</v>
      </c>
    </row>
    <row r="38" spans="1:5" x14ac:dyDescent="0.25">
      <c r="A38" s="62">
        <v>180</v>
      </c>
      <c r="B38" s="61">
        <v>61</v>
      </c>
      <c r="D38" s="62">
        <v>180</v>
      </c>
      <c r="E38" s="61">
        <v>85.5</v>
      </c>
    </row>
    <row r="39" spans="1:5" x14ac:dyDescent="0.25">
      <c r="A39" s="62">
        <v>200</v>
      </c>
      <c r="B39" s="61">
        <v>65</v>
      </c>
      <c r="D39" s="62">
        <v>200</v>
      </c>
      <c r="E39" s="61">
        <v>90</v>
      </c>
    </row>
    <row r="40" spans="1:5" x14ac:dyDescent="0.25">
      <c r="A40" s="62">
        <v>225</v>
      </c>
      <c r="B40" s="61">
        <v>70</v>
      </c>
      <c r="D40" s="62">
        <v>225</v>
      </c>
      <c r="E40" s="61">
        <v>95.5</v>
      </c>
    </row>
    <row r="41" spans="1:5" x14ac:dyDescent="0.25">
      <c r="A41" s="62">
        <v>250</v>
      </c>
      <c r="B41" s="61">
        <v>75</v>
      </c>
      <c r="D41" s="62">
        <v>250</v>
      </c>
      <c r="E41" s="61">
        <v>101</v>
      </c>
    </row>
    <row r="42" spans="1:5" x14ac:dyDescent="0.25">
      <c r="A42" s="62">
        <v>275</v>
      </c>
      <c r="B42" s="61">
        <v>80</v>
      </c>
      <c r="D42" s="62">
        <v>275</v>
      </c>
      <c r="E42" s="61">
        <v>104.5</v>
      </c>
    </row>
    <row r="43" spans="1:5" x14ac:dyDescent="0.25">
      <c r="A43" s="62">
        <v>300</v>
      </c>
      <c r="B43" s="61">
        <v>85</v>
      </c>
      <c r="D43" s="62">
        <v>300</v>
      </c>
      <c r="E43" s="61">
        <v>108</v>
      </c>
    </row>
    <row r="44" spans="1:5" x14ac:dyDescent="0.25">
      <c r="A44" s="62">
        <v>400</v>
      </c>
      <c r="B44" s="61">
        <v>105</v>
      </c>
      <c r="D44" s="62">
        <v>400</v>
      </c>
      <c r="E44" s="61">
        <v>127</v>
      </c>
    </row>
    <row r="45" spans="1:5" x14ac:dyDescent="0.25">
      <c r="A45" s="62">
        <v>500</v>
      </c>
      <c r="B45" s="61">
        <v>124</v>
      </c>
      <c r="D45" s="62">
        <v>500</v>
      </c>
      <c r="E45" s="61">
        <v>143</v>
      </c>
    </row>
    <row r="46" spans="1:5" x14ac:dyDescent="0.25">
      <c r="A46" s="62">
        <v>750</v>
      </c>
      <c r="B46" s="61">
        <v>170</v>
      </c>
      <c r="D46" s="62">
        <v>750</v>
      </c>
      <c r="E46" s="61">
        <v>17</v>
      </c>
    </row>
    <row r="47" spans="1:5" x14ac:dyDescent="0.25">
      <c r="A47" s="62">
        <v>1000</v>
      </c>
      <c r="B47" s="61">
        <v>208</v>
      </c>
      <c r="D47" s="62">
        <v>1000</v>
      </c>
      <c r="E47" s="61">
        <v>208</v>
      </c>
    </row>
    <row r="48" spans="1:5" x14ac:dyDescent="0.25">
      <c r="A48" s="62">
        <v>1250</v>
      </c>
      <c r="B48" s="61">
        <v>239</v>
      </c>
      <c r="D48" s="62">
        <v>1250</v>
      </c>
      <c r="E48" s="61">
        <v>239</v>
      </c>
    </row>
    <row r="49" spans="1:5" x14ac:dyDescent="0.25">
      <c r="A49" s="62">
        <v>1500</v>
      </c>
      <c r="B49" s="61">
        <v>269</v>
      </c>
      <c r="D49" s="62">
        <v>1500</v>
      </c>
      <c r="E49" s="61">
        <v>269</v>
      </c>
    </row>
    <row r="50" spans="1:5" x14ac:dyDescent="0.25">
      <c r="A50" s="62">
        <v>1750</v>
      </c>
      <c r="B50" s="61">
        <v>297</v>
      </c>
      <c r="D50" s="62">
        <v>1750</v>
      </c>
      <c r="E50" s="61">
        <v>297</v>
      </c>
    </row>
    <row r="51" spans="1:5" x14ac:dyDescent="0.25">
      <c r="A51" s="62">
        <v>2000</v>
      </c>
      <c r="B51" s="61">
        <v>325</v>
      </c>
      <c r="D51" s="62">
        <v>2000</v>
      </c>
      <c r="E51" s="61">
        <v>325</v>
      </c>
    </row>
    <row r="52" spans="1:5" x14ac:dyDescent="0.25">
      <c r="A52" s="62">
        <v>2500</v>
      </c>
      <c r="B52" s="61">
        <v>380</v>
      </c>
      <c r="D52" s="62">
        <v>2500</v>
      </c>
      <c r="E52" s="61">
        <v>380</v>
      </c>
    </row>
    <row r="53" spans="1:5" x14ac:dyDescent="0.25">
      <c r="A53" s="62">
        <v>3000</v>
      </c>
      <c r="B53" s="61">
        <v>433</v>
      </c>
      <c r="D53" s="62">
        <v>3000</v>
      </c>
      <c r="E53" s="61">
        <v>433</v>
      </c>
    </row>
    <row r="54" spans="1:5" x14ac:dyDescent="0.25">
      <c r="A54" s="62">
        <v>4000</v>
      </c>
      <c r="B54" s="61">
        <v>525</v>
      </c>
      <c r="D54" s="62">
        <v>4000</v>
      </c>
      <c r="E54" s="61">
        <v>525</v>
      </c>
    </row>
    <row r="55" spans="1:5" x14ac:dyDescent="0.25">
      <c r="A55" s="62">
        <v>5000</v>
      </c>
      <c r="B55" s="61">
        <v>593</v>
      </c>
      <c r="D55" s="62">
        <v>5000</v>
      </c>
      <c r="E55" s="61">
        <v>593</v>
      </c>
    </row>
    <row r="56" spans="1:5" x14ac:dyDescent="0.25">
      <c r="E56" s="29"/>
    </row>
  </sheetData>
  <mergeCells count="2">
    <mergeCell ref="A1:B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Water Meter Justification</vt:lpstr>
      <vt:lpstr>Prior Draft Letter</vt:lpstr>
      <vt:lpstr>Table E103.3(3)</vt:lpstr>
      <vt:lpstr>'Prior Draft Letter'!Print_Area</vt:lpstr>
      <vt:lpstr>'Water Meter Justification'!Print_Area</vt:lpstr>
    </vt:vector>
  </TitlesOfParts>
  <Company>City of Loveland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Erickson</dc:creator>
  <cp:lastModifiedBy>Michelle Erickson</cp:lastModifiedBy>
  <cp:lastPrinted>2022-12-14T21:27:49Z</cp:lastPrinted>
  <dcterms:created xsi:type="dcterms:W3CDTF">2020-07-07T16:03:00Z</dcterms:created>
  <dcterms:modified xsi:type="dcterms:W3CDTF">2023-12-19T23:36:30Z</dcterms:modified>
</cp:coreProperties>
</file>